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newcommediainc.sharepoint.com/sites/eventsgroup/Shared Documents/Truck World/Truck World 2026/Operations/Exhibitors/Manual/Supplier Order Forms/"/>
    </mc:Choice>
  </mc:AlternateContent>
  <xr:revisionPtr revIDLastSave="0" documentId="8_{0915066C-A02B-4FC0-9759-2CD919F17062}" xr6:coauthVersionLast="47" xr6:coauthVersionMax="47" xr10:uidLastSave="{00000000-0000-0000-0000-000000000000}"/>
  <workbookProtection workbookAlgorithmName="SHA-512" workbookHashValue="LgnjFwCzx1qMnafC7HBNXnid2jZXpzQANA98uNSiqZ8fA1CM/qCH0DwGJQxDVu8evu/7m2Ff0QLt6tagqYyfOQ==" workbookSaltValue="zt9QBQ6saOMQeG8B5fm3xA==" workbookSpinCount="100000" lockStructure="1"/>
  <bookViews>
    <workbookView xWindow="-108" yWindow="-108" windowWidth="23256" windowHeight="13896" xr2:uid="{00000000-000D-0000-FFFF-FFFF00000000}"/>
  </bookViews>
  <sheets>
    <sheet name="EXHIBITOR ORDER FORM" sheetId="1" r:id="rId1"/>
  </sheets>
  <definedNames>
    <definedName name="_xlnm._FilterDatabase" localSheetId="0" hidden="1">'EXHIBITOR ORDER FORM'!$A$85:$A$94</definedName>
    <definedName name="_MailOriginal" localSheetId="0">'EXHIBITOR ORDER FORM'!#REF!</definedName>
    <definedName name="NETSPEC">'EXHIBITOR ORDER FORM'!$Q$17:$Q$17</definedName>
    <definedName name="NETTECH">'EXHIBITOR ORDER FORM'!$Q$18:$Q$18</definedName>
    <definedName name="_xlnm.Print_Area" localSheetId="0">'EXHIBITOR ORDER FORM'!$A$1:$N$74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8" i="1" l="1"/>
  <c r="N41" i="1"/>
  <c r="R38" i="1" a="1"/>
  <c r="R38" i="1" s="1"/>
  <c r="N39" i="1"/>
  <c r="R39" i="1" a="1"/>
  <c r="R39" i="1" s="1"/>
  <c r="R37" i="1" a="1"/>
  <c r="R37" i="1" s="1"/>
  <c r="R36" i="1" a="1"/>
  <c r="R36" i="1" s="1"/>
  <c r="R33" i="1" a="1"/>
  <c r="R33" i="1" s="1"/>
  <c r="R32" i="1" a="1"/>
  <c r="R32" i="1" s="1"/>
  <c r="R28" i="1" a="1"/>
  <c r="R28" i="1" s="1"/>
  <c r="R27" i="1" a="1"/>
  <c r="R27" i="1" s="1"/>
  <c r="R26" i="1" a="1"/>
  <c r="R26" i="1" s="1"/>
  <c r="R24" i="1" a="1"/>
  <c r="R24" i="1" s="1"/>
  <c r="R23" i="1" a="1"/>
  <c r="R23" i="1" s="1"/>
  <c r="R22" i="1" a="1"/>
  <c r="R22" i="1"/>
  <c r="N34" i="1" l="1"/>
  <c r="N37" i="1"/>
  <c r="N35" i="1"/>
  <c r="M37" i="1"/>
  <c r="M39" i="1"/>
  <c r="N36" i="1" l="1"/>
  <c r="N24" i="1"/>
  <c r="N26" i="1"/>
  <c r="N27" i="1"/>
  <c r="N22" i="1"/>
  <c r="L28" i="1"/>
  <c r="L23" i="1"/>
  <c r="L24" i="1"/>
  <c r="L26" i="1"/>
  <c r="L27" i="1"/>
  <c r="L22" i="1"/>
  <c r="N45" i="1" l="1"/>
  <c r="M32" i="1"/>
  <c r="M36" i="1"/>
  <c r="M35" i="1"/>
  <c r="N23" i="1" l="1"/>
  <c r="N28" i="1"/>
  <c r="J22" i="1"/>
  <c r="M22" i="1" s="1"/>
  <c r="J24" i="1"/>
  <c r="M24" i="1" s="1"/>
  <c r="J28" i="1"/>
  <c r="M28" i="1" s="1"/>
  <c r="J26" i="1"/>
  <c r="M26" i="1" s="1"/>
  <c r="J23" i="1"/>
  <c r="M23" i="1" s="1"/>
  <c r="J27" i="1"/>
  <c r="M27" i="1" s="1"/>
  <c r="N40" i="1" l="1"/>
  <c r="N42" i="1" l="1"/>
  <c r="N4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<sst xmlns="http://schemas.openxmlformats.org/spreadsheetml/2006/main" count="118" uniqueCount="100">
  <si>
    <t>COMPANY:</t>
  </si>
  <si>
    <t>SHOW NAME:</t>
  </si>
  <si>
    <t>Truck World 2026</t>
  </si>
  <si>
    <t>STREET:</t>
  </si>
  <si>
    <t>VENUE:</t>
  </si>
  <si>
    <t>The International Centre | 6900 Airport Road</t>
  </si>
  <si>
    <t>CITY:</t>
  </si>
  <si>
    <t>BOOTH #:</t>
  </si>
  <si>
    <t>PROV/STATE:</t>
  </si>
  <si>
    <t>INSTALLATION DATE:</t>
  </si>
  <si>
    <t>TIME:</t>
  </si>
  <si>
    <t>POSTAL/ZIP:</t>
  </si>
  <si>
    <t>EXHIBIT START DATE:</t>
  </si>
  <si>
    <t>2026-04-16</t>
  </si>
  <si>
    <t>E-MAIL:</t>
  </si>
  <si>
    <t>EXHIBIT END DATE:</t>
  </si>
  <si>
    <t>PHONE:</t>
  </si>
  <si>
    <t>ORDERED BY:</t>
  </si>
  <si>
    <t>CONTACT ON-SITE:</t>
  </si>
  <si>
    <t>PO #:</t>
  </si>
  <si>
    <t>HST #:</t>
  </si>
  <si>
    <t>CONTACT ON-SITE PHONE:</t>
  </si>
  <si>
    <t>Please carefully read the following terms &amp; conditions: All prices are subject to applicable sales taxes. Additional labour charges may apply as required.</t>
  </si>
  <si>
    <t>Please email the completed form to the listed Encore representative above. Upon processing, an Encore representative will provide you an official work estimate document for review, signature &amp; payment details. Current pricing in effect until Dec. 31, 2025.</t>
  </si>
  <si>
    <t>NOTES: Wireless and Wired device connections are designed for personal computers or devices which have a built-in browser supporting HTML. If your device requiring Network/Internet access is a Router, a Server or does not have a supported browser, additional labour/IP reservation fees will apply.</t>
  </si>
  <si>
    <t>NETSPEC</t>
  </si>
  <si>
    <t>NETTECH</t>
  </si>
  <si>
    <t>QUANTITY</t>
  </si>
  <si>
    <t>CODE</t>
  </si>
  <si>
    <t>SERVICES (ORDER BY NO. OF DEVICES NEEDING INTERNET ACCESS)</t>
  </si>
  <si>
    <t>ADVANCE RATE</t>
  </si>
  <si>
    <t>RATE</t>
  </si>
  <si>
    <t xml:space="preserve">DAYS </t>
  </si>
  <si>
    <t>TOTAL (ADV.)</t>
  </si>
  <si>
    <t>TOTAL</t>
  </si>
  <si>
    <t>Labour SKU</t>
  </si>
  <si>
    <t>Labour Unit</t>
  </si>
  <si>
    <t>Labour Calculated</t>
  </si>
  <si>
    <t>WIRELESS SERVICES (SHOW RATES, UP TO 7 DAYS)</t>
  </si>
  <si>
    <t>WIFI BASIC</t>
  </si>
  <si>
    <t>Exhibitor Wireless Connect Basic (Max. 2 Devices allowed per Item Ordered, Non Transferable)</t>
  </si>
  <si>
    <t>WIFI PLUS</t>
  </si>
  <si>
    <t>Exhibitor Wireless Connect Plus (Max. 2 Devices allowed per Item Ordered, Non Transferable)</t>
  </si>
  <si>
    <t>WIFI ENHANCED</t>
  </si>
  <si>
    <t>Exhibitor Wireless Connect Enhanced (Max. 2 Devices allowed per Item Ordered, Non Transferable)</t>
  </si>
  <si>
    <t>WIRED SERVICES (SHOW RATES, UP TO 7 DAYS)</t>
  </si>
  <si>
    <t>WIRED BASIC</t>
  </si>
  <si>
    <t>Exhibitor Single Wired Connect Basic (Max. 1 Device per Item Ordered, Non Transferable)</t>
  </si>
  <si>
    <t>WIRED PLUS</t>
  </si>
  <si>
    <t>Exhibitor Single Wired Connect Plus (Max. 1 Device per Item Ordered, Non Transferable)</t>
  </si>
  <si>
    <t>WIRED ENHANCED</t>
  </si>
  <si>
    <t>Exhibitor Single Wired Connect Enhanced (Max. 1 Device per Item Ordered, Non Transferable)</t>
  </si>
  <si>
    <t>ROUTERS ARE NOT PERMITTED WITH ANY OF THE ABOVE PACKAGES, REFER TO EXHIBITOR ROUTER REGISTRATION OPTIONS BELOW</t>
  </si>
  <si>
    <t>FOR UNDERCARPET CABLE PRE-INSTALLATION, PLEASE CALL FOR QUOTE. A FLOOR PLAN IS REQUIRED.</t>
  </si>
  <si>
    <t>OTHER SPECIALITY SERVICES</t>
  </si>
  <si>
    <t>RTR PRIVATE</t>
  </si>
  <si>
    <t>Exhibitor Router Registration - Wired Enhanced w/Private DHCP IP Reservation (Router not Included)</t>
  </si>
  <si>
    <t>RTR PUBLIC</t>
  </si>
  <si>
    <t>Exhibitor Router Registration - Wired Enhanced w/Public IP Reservation (Router not Included)</t>
  </si>
  <si>
    <t>Private Static IP Reservation - per IP Address Reservation</t>
  </si>
  <si>
    <t>Public Static IP Request - per Public IP Address</t>
  </si>
  <si>
    <t>VoIP Line Adaptor (EXCLUDES HANDSET)</t>
  </si>
  <si>
    <t>WIFI POS</t>
  </si>
  <si>
    <t>POS Terminal WI-FI Connection</t>
  </si>
  <si>
    <t>WIFI POS PLUS</t>
  </si>
  <si>
    <t>Cloud Based POS Systems Connection Wi-Fi Connection</t>
  </si>
  <si>
    <t>TELE-DID</t>
  </si>
  <si>
    <t>Telephone Line (DID)</t>
  </si>
  <si>
    <t>Total</t>
  </si>
  <si>
    <t>Subtotal</t>
  </si>
  <si>
    <t>Once this form is received, an order will be created and sent via DocuSign for a digital signature.
An Encore representative will reach out to you by phone to process the payment safely and securely.</t>
  </si>
  <si>
    <t>Labour</t>
  </si>
  <si>
    <t>HST</t>
  </si>
  <si>
    <t>TOTAL DUE</t>
  </si>
  <si>
    <t>NOTES: Wireless and Wired Device connections are designed for Personal Computers or devices which have a built-in browser supporting HTML. If your device requiring Network/Internet access is a Router, a Server or does not have a supported browser, additional labour/IP reservation fees will apply.</t>
  </si>
  <si>
    <t xml:space="preserve">Please mention any notes to Encore pertaining to the Network/Internet setup here:
</t>
  </si>
  <si>
    <t>Attendees may browse occasionally during and between sessions. </t>
  </si>
  <si>
    <t>Usage is not integral to the attendee's event experience.</t>
  </si>
  <si>
    <t>Checking email is for basic read/send only.</t>
  </si>
  <si>
    <t xml:space="preserve">Encore is a full-service Event Experience Company. If there is anything additional that you may require beyond this list, please feel free to contact the Encore representative listed above for a custom solution. </t>
  </si>
  <si>
    <t>PROVINCE</t>
  </si>
  <si>
    <t>PST</t>
  </si>
  <si>
    <t>GST or HST</t>
  </si>
  <si>
    <t>PAYMENT</t>
  </si>
  <si>
    <t>Newfoundland</t>
  </si>
  <si>
    <t>VISA</t>
  </si>
  <si>
    <t>New Brunswick</t>
  </si>
  <si>
    <t>MASTERCARD</t>
  </si>
  <si>
    <t>PEI</t>
  </si>
  <si>
    <t>AMEX</t>
  </si>
  <si>
    <t>Nova Scotia</t>
  </si>
  <si>
    <t>DINERS</t>
  </si>
  <si>
    <t>Quebec</t>
  </si>
  <si>
    <t>CHEQUE</t>
  </si>
  <si>
    <t>Ontario</t>
  </si>
  <si>
    <t>Manitoba</t>
  </si>
  <si>
    <t>Saskatchewan</t>
  </si>
  <si>
    <t>Alberta</t>
  </si>
  <si>
    <t>British Columbia</t>
  </si>
  <si>
    <t>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</si>
</sst>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.00"/>
    <numFmt numFmtId="165" formatCode="0.0\ %"/>
    <numFmt numFmtId="166" formatCode="0.000\ %"/>
    <numFmt numFmtId="167" formatCode="&quot;$&quot;0.00;&quot;$&quot;\-0.00;;@"/>
  </numFmts>
  <fonts count="2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1A1344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1A1344"/>
      <name val="Calibri"/>
      <family val="2"/>
      <scheme val="minor"/>
    </font>
    <font>
      <sz val="11"/>
      <color indexed="9"/>
      <name val="Calibri"/>
      <family val="2"/>
      <scheme val="minor"/>
    </font>
    <font>
      <b/>
      <i/>
      <sz val="11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1A1344"/>
      <name val="Calibri"/>
      <family val="2"/>
      <scheme val="minor"/>
    </font>
    <font>
      <b/>
      <sz val="12"/>
      <color rgb="FF1A1344"/>
      <name val="Calibri"/>
      <family val="2"/>
      <scheme val="minor"/>
    </font>
    <font>
      <sz val="11"/>
      <name val="Cambria"/>
      <family val="1"/>
    </font>
    <font>
      <sz val="11"/>
      <color rgb="FF212529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1A1344"/>
      <name val="Calibri"/>
      <family val="2"/>
      <scheme val="minor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sz val="10"/>
      <color rgb="FF1D1645"/>
      <name val="Open Sans"/>
      <family val="2"/>
    </font>
    <font>
      <b/>
      <sz val="14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rgb="FF000000"/>
      <name val="Arial"/>
      <family val="2"/>
    </font>
    <font>
      <b/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4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2">
    <xf numFmtId="0" fontId="0" fillId="0" borderId="0" xfId="0"/>
    <xf numFmtId="0" fontId="6" fillId="0" borderId="12" xfId="0" applyFont="1" applyBorder="1" applyAlignment="1" applyProtection="1">
      <alignment horizontal="center"/>
      <protection locked="0"/>
    </xf>
    <xf numFmtId="0" fontId="6" fillId="0" borderId="14" xfId="0" applyFont="1" applyBorder="1" applyAlignment="1" applyProtection="1">
      <alignment horizontal="center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164" fontId="5" fillId="0" borderId="0" xfId="0" applyNumberFormat="1" applyFont="1" applyAlignment="1">
      <alignment horizontal="center" vertical="center"/>
    </xf>
    <xf numFmtId="2" fontId="15" fillId="0" borderId="0" xfId="1" applyNumberFormat="1" applyFont="1" applyBorder="1" applyAlignment="1" applyProtection="1">
      <alignment horizontal="center"/>
    </xf>
    <xf numFmtId="0" fontId="5" fillId="0" borderId="0" xfId="0" applyFont="1" applyAlignment="1">
      <alignment vertical="top"/>
    </xf>
    <xf numFmtId="0" fontId="8" fillId="0" borderId="7" xfId="0" applyFont="1" applyBorder="1" applyAlignment="1">
      <alignment horizontal="center" vertical="center"/>
    </xf>
    <xf numFmtId="0" fontId="8" fillId="0" borderId="3" xfId="0" applyFont="1" applyBorder="1"/>
    <xf numFmtId="0" fontId="8" fillId="0" borderId="1" xfId="0" applyFont="1" applyBorder="1"/>
    <xf numFmtId="0" fontId="8" fillId="0" borderId="2" xfId="0" applyFont="1" applyBorder="1"/>
    <xf numFmtId="164" fontId="8" fillId="0" borderId="5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167" fontId="8" fillId="0" borderId="5" xfId="0" applyNumberFormat="1" applyFont="1" applyBorder="1"/>
    <xf numFmtId="0" fontId="7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1" xfId="0" applyFont="1" applyBorder="1" applyAlignment="1">
      <alignment vertical="center"/>
    </xf>
    <xf numFmtId="164" fontId="8" fillId="0" borderId="5" xfId="0" applyNumberFormat="1" applyFont="1" applyBorder="1" applyAlignment="1">
      <alignment horizontal="center" vertical="top"/>
    </xf>
    <xf numFmtId="3" fontId="5" fillId="0" borderId="5" xfId="0" applyNumberFormat="1" applyFont="1" applyBorder="1" applyAlignment="1">
      <alignment horizontal="center" vertical="top"/>
    </xf>
    <xf numFmtId="1" fontId="5" fillId="0" borderId="5" xfId="0" applyNumberFormat="1" applyFont="1" applyBorder="1" applyAlignment="1">
      <alignment horizontal="center" vertical="top"/>
    </xf>
    <xf numFmtId="165" fontId="5" fillId="0" borderId="0" xfId="1" applyNumberFormat="1" applyFont="1" applyBorder="1" applyAlignment="1" applyProtection="1">
      <alignment horizontal="center"/>
    </xf>
    <xf numFmtId="0" fontId="8" fillId="0" borderId="6" xfId="0" applyFont="1" applyBorder="1"/>
    <xf numFmtId="1" fontId="7" fillId="0" borderId="5" xfId="0" applyNumberFormat="1" applyFont="1" applyBorder="1" applyAlignment="1">
      <alignment horizontal="center"/>
    </xf>
    <xf numFmtId="164" fontId="5" fillId="0" borderId="0" xfId="0" applyNumberFormat="1" applyFont="1" applyAlignment="1">
      <alignment horizontal="center" wrapText="1"/>
    </xf>
    <xf numFmtId="2" fontId="5" fillId="0" borderId="0" xfId="0" applyNumberFormat="1" applyFont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3" xfId="0" applyFont="1" applyBorder="1"/>
    <xf numFmtId="0" fontId="5" fillId="0" borderId="1" xfId="0" applyFont="1" applyBorder="1"/>
    <xf numFmtId="0" fontId="5" fillId="0" borderId="2" xfId="0" applyFont="1" applyBorder="1"/>
    <xf numFmtId="0" fontId="8" fillId="0" borderId="0" xfId="0" applyFont="1"/>
    <xf numFmtId="3" fontId="5" fillId="0" borderId="5" xfId="0" applyNumberFormat="1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8" xfId="0" applyFont="1" applyBorder="1"/>
    <xf numFmtId="0" fontId="8" fillId="0" borderId="4" xfId="0" applyFont="1" applyBorder="1"/>
    <xf numFmtId="0" fontId="8" fillId="0" borderId="9" xfId="0" applyFont="1" applyBorder="1"/>
    <xf numFmtId="164" fontId="5" fillId="0" borderId="10" xfId="0" applyNumberFormat="1" applyFont="1" applyBorder="1" applyAlignment="1">
      <alignment horizontal="center"/>
    </xf>
    <xf numFmtId="3" fontId="5" fillId="0" borderId="10" xfId="0" applyNumberFormat="1" applyFont="1" applyBorder="1" applyAlignment="1">
      <alignment horizontal="center"/>
    </xf>
    <xf numFmtId="167" fontId="8" fillId="0" borderId="10" xfId="0" applyNumberFormat="1" applyFont="1" applyBorder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1" fontId="12" fillId="3" borderId="0" xfId="0" applyNumberFormat="1" applyFont="1" applyFill="1" applyAlignment="1">
      <alignment horizontal="right"/>
    </xf>
    <xf numFmtId="167" fontId="13" fillId="0" borderId="0" xfId="0" applyNumberFormat="1" applyFont="1"/>
    <xf numFmtId="164" fontId="5" fillId="3" borderId="0" xfId="0" applyNumberFormat="1" applyFont="1" applyFill="1" applyAlignment="1">
      <alignment horizontal="center"/>
    </xf>
    <xf numFmtId="1" fontId="5" fillId="3" borderId="0" xfId="0" applyNumberFormat="1" applyFont="1" applyFill="1" applyAlignment="1">
      <alignment horizontal="center"/>
    </xf>
    <xf numFmtId="167" fontId="8" fillId="0" borderId="0" xfId="0" applyNumberFormat="1" applyFont="1"/>
    <xf numFmtId="0" fontId="4" fillId="3" borderId="0" xfId="0" applyFont="1" applyFill="1" applyAlignment="1">
      <alignment horizontal="center" vertical="center" wrapText="1"/>
    </xf>
    <xf numFmtId="164" fontId="5" fillId="3" borderId="0" xfId="0" applyNumberFormat="1" applyFont="1" applyFill="1"/>
    <xf numFmtId="0" fontId="5" fillId="3" borderId="0" xfId="0" applyFont="1" applyFill="1" applyAlignment="1">
      <alignment horizontal="center"/>
    </xf>
    <xf numFmtId="0" fontId="5" fillId="3" borderId="0" xfId="0" applyFont="1" applyFill="1"/>
    <xf numFmtId="0" fontId="7" fillId="0" borderId="0" xfId="0" applyFont="1" applyAlignment="1">
      <alignment horizontal="center" vertical="center"/>
    </xf>
    <xf numFmtId="16" fontId="5" fillId="0" borderId="0" xfId="0" applyNumberFormat="1" applyFont="1"/>
    <xf numFmtId="0" fontId="10" fillId="0" borderId="0" xfId="0" applyFont="1"/>
    <xf numFmtId="0" fontId="4" fillId="0" borderId="0" xfId="0" applyFont="1"/>
    <xf numFmtId="16" fontId="4" fillId="0" borderId="0" xfId="0" applyNumberFormat="1" applyFont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/>
    </xf>
    <xf numFmtId="15" fontId="4" fillId="2" borderId="0" xfId="0" applyNumberFormat="1" applyFont="1" applyFill="1"/>
    <xf numFmtId="0" fontId="4" fillId="2" borderId="0" xfId="0" applyFont="1" applyFill="1" applyAlignment="1">
      <alignment horizontal="left"/>
    </xf>
    <xf numFmtId="165" fontId="4" fillId="2" borderId="0" xfId="1" applyNumberFormat="1" applyFont="1" applyFill="1" applyBorder="1" applyAlignment="1" applyProtection="1">
      <alignment horizontal="center"/>
    </xf>
    <xf numFmtId="0" fontId="4" fillId="2" borderId="0" xfId="0" applyFont="1" applyFill="1"/>
    <xf numFmtId="22" fontId="4" fillId="2" borderId="0" xfId="0" applyNumberFormat="1" applyFont="1" applyFill="1"/>
    <xf numFmtId="166" fontId="4" fillId="2" borderId="0" xfId="1" applyNumberFormat="1" applyFont="1" applyFill="1" applyBorder="1" applyAlignment="1" applyProtection="1">
      <alignment horizontal="center"/>
    </xf>
    <xf numFmtId="0" fontId="3" fillId="2" borderId="0" xfId="0" applyFont="1" applyFill="1" applyAlignment="1">
      <alignment horizontal="left"/>
    </xf>
    <xf numFmtId="0" fontId="5" fillId="3" borderId="0" xfId="0" applyFont="1" applyFill="1" applyAlignment="1">
      <alignment vertical="center"/>
    </xf>
    <xf numFmtId="0" fontId="21" fillId="0" borderId="0" xfId="0" applyFont="1" applyAlignment="1">
      <alignment horizontal="left" vertical="center" wrapText="1" indent="1"/>
    </xf>
    <xf numFmtId="0" fontId="20" fillId="0" borderId="12" xfId="0" applyFont="1" applyBorder="1" applyAlignment="1">
      <alignment horizontal="left"/>
    </xf>
    <xf numFmtId="0" fontId="20" fillId="0" borderId="1" xfId="0" applyFont="1" applyBorder="1" applyAlignment="1">
      <alignment horizontal="left"/>
    </xf>
    <xf numFmtId="167" fontId="8" fillId="0" borderId="15" xfId="0" applyNumberFormat="1" applyFont="1" applyBorder="1"/>
    <xf numFmtId="0" fontId="16" fillId="0" borderId="0" xfId="0" applyFont="1"/>
    <xf numFmtId="0" fontId="20" fillId="0" borderId="16" xfId="0" applyFont="1" applyBorder="1" applyAlignment="1">
      <alignment horizontal="left"/>
    </xf>
    <xf numFmtId="164" fontId="8" fillId="0" borderId="10" xfId="0" applyNumberFormat="1" applyFont="1" applyBorder="1" applyAlignment="1">
      <alignment horizontal="center"/>
    </xf>
    <xf numFmtId="167" fontId="13" fillId="0" borderId="17" xfId="0" applyNumberFormat="1" applyFont="1" applyBorder="1"/>
    <xf numFmtId="167" fontId="13" fillId="0" borderId="18" xfId="0" applyNumberFormat="1" applyFont="1" applyBorder="1"/>
    <xf numFmtId="167" fontId="14" fillId="0" borderId="19" xfId="0" applyNumberFormat="1" applyFont="1" applyBorder="1"/>
    <xf numFmtId="0" fontId="6" fillId="0" borderId="0" xfId="0" applyFont="1" applyAlignment="1">
      <alignment vertical="top"/>
    </xf>
    <xf numFmtId="164" fontId="8" fillId="0" borderId="0" xfId="0" applyNumberFormat="1" applyFont="1"/>
    <xf numFmtId="0" fontId="5" fillId="0" borderId="0" xfId="0" applyFont="1" applyAlignment="1">
      <alignment horizontal="center" vertical="top"/>
    </xf>
    <xf numFmtId="164" fontId="5" fillId="0" borderId="0" xfId="0" applyNumberFormat="1" applyFont="1" applyAlignment="1">
      <alignment horizontal="center"/>
    </xf>
    <xf numFmtId="0" fontId="6" fillId="0" borderId="28" xfId="0" applyFont="1" applyBorder="1" applyAlignment="1" applyProtection="1">
      <alignment horizontal="center"/>
      <protection locked="0"/>
    </xf>
    <xf numFmtId="0" fontId="8" fillId="0" borderId="29" xfId="0" applyFont="1" applyBorder="1" applyAlignment="1">
      <alignment horizontal="center"/>
    </xf>
    <xf numFmtId="164" fontId="8" fillId="0" borderId="29" xfId="0" applyNumberFormat="1" applyFont="1" applyBorder="1" applyAlignment="1">
      <alignment horizontal="center"/>
    </xf>
    <xf numFmtId="164" fontId="5" fillId="0" borderId="29" xfId="0" applyNumberFormat="1" applyFont="1" applyBorder="1" applyAlignment="1">
      <alignment horizontal="center"/>
    </xf>
    <xf numFmtId="3" fontId="5" fillId="0" borderId="29" xfId="0" applyNumberFormat="1" applyFont="1" applyBorder="1" applyAlignment="1">
      <alignment horizontal="center"/>
    </xf>
    <xf numFmtId="167" fontId="8" fillId="0" borderId="29" xfId="0" applyNumberFormat="1" applyFont="1" applyBorder="1"/>
    <xf numFmtId="0" fontId="8" fillId="0" borderId="30" xfId="0" applyFont="1" applyBorder="1"/>
    <xf numFmtId="0" fontId="8" fillId="0" borderId="31" xfId="0" applyFont="1" applyBorder="1"/>
    <xf numFmtId="0" fontId="8" fillId="0" borderId="32" xfId="0" applyFont="1" applyBorder="1"/>
    <xf numFmtId="0" fontId="8" fillId="0" borderId="33" xfId="0" applyFont="1" applyBorder="1"/>
    <xf numFmtId="0" fontId="8" fillId="0" borderId="34" xfId="0" applyFont="1" applyBorder="1"/>
    <xf numFmtId="0" fontId="3" fillId="3" borderId="0" xfId="0" applyFont="1" applyFill="1"/>
    <xf numFmtId="0" fontId="7" fillId="0" borderId="0" xfId="0" applyFont="1"/>
    <xf numFmtId="0" fontId="23" fillId="3" borderId="0" xfId="0" applyFont="1" applyFill="1"/>
    <xf numFmtId="0" fontId="23" fillId="3" borderId="0" xfId="0" applyFont="1" applyFill="1" applyAlignment="1">
      <alignment horizontal="right"/>
    </xf>
    <xf numFmtId="49" fontId="23" fillId="3" borderId="26" xfId="0" applyNumberFormat="1" applyFont="1" applyFill="1" applyBorder="1" applyAlignment="1" applyProtection="1">
      <alignment horizontal="left"/>
      <protection locked="0"/>
    </xf>
    <xf numFmtId="0" fontId="23" fillId="3" borderId="0" xfId="0" applyFont="1" applyFill="1" applyAlignment="1">
      <alignment horizontal="left"/>
    </xf>
    <xf numFmtId="0" fontId="22" fillId="0" borderId="0" xfId="0" applyFont="1" applyAlignment="1">
      <alignment horizontal="center"/>
    </xf>
    <xf numFmtId="0" fontId="22" fillId="0" borderId="0" xfId="0" applyFont="1"/>
    <xf numFmtId="0" fontId="23" fillId="3" borderId="26" xfId="0" applyFont="1" applyFill="1" applyBorder="1" applyAlignment="1" applyProtection="1">
      <alignment horizontal="left"/>
      <protection locked="0"/>
    </xf>
    <xf numFmtId="0" fontId="6" fillId="0" borderId="36" xfId="0" applyFont="1" applyBorder="1" applyAlignment="1">
      <alignment horizontal="center"/>
    </xf>
    <xf numFmtId="3" fontId="7" fillId="0" borderId="7" xfId="0" applyNumberFormat="1" applyFont="1" applyBorder="1" applyAlignment="1">
      <alignment horizontal="center" vertical="top"/>
    </xf>
    <xf numFmtId="0" fontId="6" fillId="0" borderId="27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/>
    </xf>
    <xf numFmtId="164" fontId="7" fillId="0" borderId="7" xfId="0" applyNumberFormat="1" applyFont="1" applyBorder="1" applyAlignment="1">
      <alignment horizontal="center" vertical="top"/>
    </xf>
    <xf numFmtId="164" fontId="6" fillId="0" borderId="7" xfId="0" applyNumberFormat="1" applyFont="1" applyBorder="1" applyAlignment="1">
      <alignment horizontal="center" vertical="top"/>
    </xf>
    <xf numFmtId="164" fontId="6" fillId="0" borderId="40" xfId="0" applyNumberFormat="1" applyFont="1" applyBorder="1" applyAlignment="1">
      <alignment horizontal="center" vertical="top"/>
    </xf>
    <xf numFmtId="0" fontId="17" fillId="4" borderId="37" xfId="0" applyFont="1" applyFill="1" applyBorder="1" applyAlignment="1">
      <alignment horizontal="left" vertical="center" indent="1"/>
    </xf>
    <xf numFmtId="0" fontId="3" fillId="4" borderId="39" xfId="0" applyFont="1" applyFill="1" applyBorder="1" applyAlignment="1">
      <alignment vertical="top"/>
    </xf>
    <xf numFmtId="0" fontId="4" fillId="4" borderId="35" xfId="0" applyFont="1" applyFill="1" applyBorder="1" applyAlignment="1">
      <alignment vertical="top"/>
    </xf>
    <xf numFmtId="0" fontId="4" fillId="4" borderId="38" xfId="0" applyFont="1" applyFill="1" applyBorder="1" applyAlignment="1">
      <alignment vertical="top"/>
    </xf>
    <xf numFmtId="0" fontId="17" fillId="4" borderId="13" xfId="0" applyFont="1" applyFill="1" applyBorder="1" applyAlignment="1">
      <alignment horizontal="left" vertical="center" indent="1"/>
    </xf>
    <xf numFmtId="0" fontId="3" fillId="4" borderId="8" xfId="0" applyFont="1" applyFill="1" applyBorder="1" applyAlignment="1">
      <alignment horizontal="center" vertical="top"/>
    </xf>
    <xf numFmtId="0" fontId="4" fillId="4" borderId="4" xfId="0" applyFont="1" applyFill="1" applyBorder="1" applyAlignment="1">
      <alignment vertical="top"/>
    </xf>
    <xf numFmtId="0" fontId="4" fillId="4" borderId="9" xfId="0" applyFont="1" applyFill="1" applyBorder="1" applyAlignment="1">
      <alignment vertical="top"/>
    </xf>
    <xf numFmtId="0" fontId="4" fillId="0" borderId="25" xfId="0" applyFont="1" applyBorder="1" applyAlignment="1">
      <alignment horizontal="center" vertical="top" wrapText="1"/>
    </xf>
    <xf numFmtId="0" fontId="4" fillId="0" borderId="26" xfId="0" applyFont="1" applyBorder="1" applyAlignment="1">
      <alignment horizontal="center" vertical="top" wrapText="1"/>
    </xf>
    <xf numFmtId="0" fontId="6" fillId="0" borderId="41" xfId="0" applyFont="1" applyBorder="1" applyAlignment="1">
      <alignment horizontal="center"/>
    </xf>
    <xf numFmtId="0" fontId="6" fillId="0" borderId="27" xfId="0" applyFont="1" applyBorder="1" applyAlignment="1">
      <alignment horizontal="center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 applyProtection="1">
      <alignment horizontal="center" vertical="top"/>
      <protection locked="0"/>
    </xf>
    <xf numFmtId="164" fontId="6" fillId="0" borderId="0" xfId="0" applyNumberFormat="1" applyFont="1" applyAlignment="1">
      <alignment horizontal="center" vertical="top"/>
    </xf>
    <xf numFmtId="167" fontId="14" fillId="0" borderId="0" xfId="0" applyNumberFormat="1" applyFont="1"/>
    <xf numFmtId="0" fontId="4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5" fillId="4" borderId="0" xfId="0" applyFont="1" applyFill="1"/>
    <xf numFmtId="0" fontId="8" fillId="4" borderId="0" xfId="0" applyFont="1" applyFill="1"/>
    <xf numFmtId="0" fontId="8" fillId="4" borderId="0" xfId="0" applyFont="1" applyFill="1" applyAlignment="1">
      <alignment horizontal="center"/>
    </xf>
    <xf numFmtId="0" fontId="9" fillId="4" borderId="0" xfId="0" applyFont="1" applyFill="1"/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23" fillId="3" borderId="0" xfId="0" applyFont="1" applyFill="1" applyAlignment="1" applyProtection="1">
      <alignment horizontal="left"/>
      <protection locked="0"/>
    </xf>
    <xf numFmtId="0" fontId="23" fillId="3" borderId="0" xfId="0" applyFont="1" applyFill="1" applyProtection="1">
      <protection locked="0"/>
    </xf>
    <xf numFmtId="0" fontId="25" fillId="3" borderId="0" xfId="0" applyFont="1" applyFill="1" applyProtection="1">
      <protection locked="0"/>
    </xf>
    <xf numFmtId="49" fontId="22" fillId="0" borderId="0" xfId="0" applyNumberFormat="1" applyFont="1" applyAlignment="1">
      <alignment horizontal="center"/>
    </xf>
    <xf numFmtId="0" fontId="24" fillId="3" borderId="0" xfId="0" applyFont="1" applyFill="1"/>
    <xf numFmtId="0" fontId="26" fillId="3" borderId="0" xfId="0" applyFont="1" applyFill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6" fillId="0" borderId="11" xfId="0" applyFont="1" applyBorder="1" applyAlignment="1" applyProtection="1">
      <alignment horizontal="center"/>
      <protection locked="0"/>
    </xf>
    <xf numFmtId="0" fontId="20" fillId="0" borderId="12" xfId="0" applyFont="1" applyBorder="1"/>
    <xf numFmtId="0" fontId="20" fillId="0" borderId="1" xfId="0" applyFont="1" applyBorder="1"/>
    <xf numFmtId="0" fontId="20" fillId="0" borderId="16" xfId="0" applyFont="1" applyBorder="1"/>
    <xf numFmtId="0" fontId="3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/>
    </xf>
    <xf numFmtId="0" fontId="26" fillId="3" borderId="0" xfId="0" applyFont="1" applyFill="1" applyAlignment="1">
      <alignment horizontal="center" vertical="top" wrapText="1"/>
    </xf>
    <xf numFmtId="0" fontId="23" fillId="3" borderId="26" xfId="0" applyFont="1" applyFill="1" applyBorder="1" applyAlignment="1" applyProtection="1">
      <alignment horizontal="left"/>
      <protection locked="0"/>
    </xf>
    <xf numFmtId="0" fontId="23" fillId="3" borderId="0" xfId="0" applyFont="1" applyFill="1" applyAlignment="1" applyProtection="1">
      <alignment horizontal="left"/>
      <protection locked="0"/>
    </xf>
    <xf numFmtId="20" fontId="23" fillId="3" borderId="26" xfId="0" applyNumberFormat="1" applyFont="1" applyFill="1" applyBorder="1" applyAlignment="1" applyProtection="1">
      <alignment horizontal="right"/>
      <protection locked="0"/>
    </xf>
    <xf numFmtId="0" fontId="25" fillId="3" borderId="26" xfId="0" applyFont="1" applyFill="1" applyBorder="1" applyProtection="1">
      <protection locked="0"/>
    </xf>
    <xf numFmtId="0" fontId="23" fillId="3" borderId="0" xfId="0" applyFont="1" applyFill="1" applyAlignment="1">
      <alignment horizontal="left"/>
    </xf>
    <xf numFmtId="0" fontId="23" fillId="3" borderId="26" xfId="0" applyFont="1" applyFill="1" applyBorder="1" applyProtection="1">
      <protection locked="0"/>
    </xf>
    <xf numFmtId="0" fontId="23" fillId="3" borderId="26" xfId="0" applyFont="1" applyFill="1" applyBorder="1" applyAlignment="1" applyProtection="1">
      <alignment horizontal="right"/>
      <protection locked="0"/>
    </xf>
    <xf numFmtId="0" fontId="18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6" fillId="0" borderId="26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0" fontId="19" fillId="0" borderId="27" xfId="0" applyFont="1" applyBorder="1" applyAlignment="1">
      <alignment horizontal="center"/>
    </xf>
    <xf numFmtId="0" fontId="11" fillId="4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top" wrapText="1"/>
    </xf>
    <xf numFmtId="0" fontId="14" fillId="0" borderId="20" xfId="0" applyFont="1" applyBorder="1" applyAlignment="1">
      <alignment horizontal="center" vertical="top" wrapText="1"/>
    </xf>
    <xf numFmtId="0" fontId="14" fillId="0" borderId="21" xfId="0" applyFont="1" applyBorder="1" applyAlignment="1">
      <alignment horizontal="center" vertical="top" wrapText="1"/>
    </xf>
    <xf numFmtId="0" fontId="14" fillId="0" borderId="22" xfId="0" applyFont="1" applyBorder="1" applyAlignment="1">
      <alignment horizontal="center" vertical="top" wrapText="1"/>
    </xf>
    <xf numFmtId="0" fontId="6" fillId="0" borderId="23" xfId="0" applyFont="1" applyBorder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center" vertical="top"/>
      <protection locked="0"/>
    </xf>
    <xf numFmtId="0" fontId="6" fillId="0" borderId="24" xfId="0" applyFont="1" applyBorder="1" applyAlignment="1" applyProtection="1">
      <alignment horizontal="center" vertical="top"/>
      <protection locked="0"/>
    </xf>
    <xf numFmtId="0" fontId="6" fillId="0" borderId="25" xfId="0" applyFont="1" applyBorder="1" applyAlignment="1" applyProtection="1">
      <alignment horizontal="center" vertical="top"/>
      <protection locked="0"/>
    </xf>
    <xf numFmtId="0" fontId="6" fillId="0" borderId="26" xfId="0" applyFont="1" applyBorder="1" applyAlignment="1" applyProtection="1">
      <alignment horizontal="center" vertical="top"/>
      <protection locked="0"/>
    </xf>
    <xf numFmtId="0" fontId="6" fillId="0" borderId="27" xfId="0" applyFont="1" applyBorder="1" applyAlignment="1" applyProtection="1">
      <alignment horizontal="center" vertical="top"/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1A1344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0</xdr:row>
      <xdr:rowOff>44450</xdr:rowOff>
    </xdr:from>
    <xdr:to>
      <xdr:col>2</xdr:col>
      <xdr:colOff>534035</xdr:colOff>
      <xdr:row>0</xdr:row>
      <xdr:rowOff>762433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B8E4F80-FD85-46DB-AD6E-6F3EDB063A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44450"/>
          <a:ext cx="2429510" cy="717983"/>
        </a:xfrm>
        <a:prstGeom prst="rect">
          <a:avLst/>
        </a:prstGeom>
      </xdr:spPr>
    </xdr:pic>
    <xdr:clientData/>
  </xdr:twoCellAnchor>
  <xdr:twoCellAnchor>
    <xdr:from>
      <xdr:col>8</xdr:col>
      <xdr:colOff>1571625</xdr:colOff>
      <xdr:row>0</xdr:row>
      <xdr:rowOff>247650</xdr:rowOff>
    </xdr:from>
    <xdr:to>
      <xdr:col>13</xdr:col>
      <xdr:colOff>771525</xdr:colOff>
      <xdr:row>0</xdr:row>
      <xdr:rowOff>676275</xdr:rowOff>
    </xdr:to>
    <xdr:sp macro="" textlink="">
      <xdr:nvSpPr>
        <xdr:cNvPr id="10" name="TextBox 12">
          <a:extLst>
            <a:ext uri="{FF2B5EF4-FFF2-40B4-BE49-F238E27FC236}">
              <a16:creationId xmlns:a16="http://schemas.microsoft.com/office/drawing/2014/main" id="{31F39EDD-6A74-4038-8ECA-122588837DC9}"/>
            </a:ext>
            <a:ext uri="{147F2762-F138-4A5C-976F-8EAC2B608ADB}">
              <a16:predDERef xmlns:a16="http://schemas.microsoft.com/office/drawing/2014/main" pred="{5B8E4F80-FD85-46DB-AD6E-6F3EDB063A3A}"/>
            </a:ext>
          </a:extLst>
        </xdr:cNvPr>
        <xdr:cNvSpPr txBox="1"/>
      </xdr:nvSpPr>
      <xdr:spPr>
        <a:xfrm>
          <a:off x="8172450" y="247650"/>
          <a:ext cx="1905000" cy="428625"/>
        </a:xfrm>
        <a:prstGeom prst="rect">
          <a:avLst/>
        </a:prstGeom>
        <a:noFill/>
      </xdr:spPr>
      <xdr:txBody>
        <a:bodyPr wrap="square" rtlCol="0">
          <a:noAutofit/>
        </a:bodyPr>
        <a:lstStyle/>
        <a:p>
          <a:pPr marL="0" indent="0" algn="r"/>
          <a:r>
            <a:rPr lang="en-US" sz="1000" b="0" i="0" u="none" strike="noStrike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rPr>
            <a:t>ENCORE REPRESENTATIVE</a:t>
          </a:r>
        </a:p>
        <a:p>
          <a:pPr marL="0" indent="0" algn="r"/>
          <a:r>
            <a:rPr lang="en-US" sz="1000" b="0" i="0" u="none" strike="noStrike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rPr>
            <a:t>TICC@ENCOREGLOBAL.COM</a:t>
          </a:r>
        </a:p>
      </xdr:txBody>
    </xdr:sp>
    <xdr:clientData/>
  </xdr:twoCellAnchor>
  <xdr:twoCellAnchor>
    <xdr:from>
      <xdr:col>2</xdr:col>
      <xdr:colOff>1162051</xdr:colOff>
      <xdr:row>0</xdr:row>
      <xdr:rowOff>103094</xdr:rowOff>
    </xdr:from>
    <xdr:to>
      <xdr:col>8</xdr:col>
      <xdr:colOff>982981</xdr:colOff>
      <xdr:row>0</xdr:row>
      <xdr:rowOff>712694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A0EDBEF6-7D9F-43E2-BE4E-BD392BE13E96}"/>
            </a:ext>
          </a:extLst>
        </xdr:cNvPr>
        <xdr:cNvSpPr txBox="1"/>
      </xdr:nvSpPr>
      <xdr:spPr>
        <a:xfrm>
          <a:off x="3371851" y="103094"/>
          <a:ext cx="422148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>
              <a:solidFill>
                <a:schemeClr val="bg1"/>
              </a:solidFill>
            </a:rPr>
            <a:t>Exhibitor Services - Internet</a:t>
          </a:r>
          <a:r>
            <a:rPr lang="en-US" sz="1800" baseline="0">
              <a:solidFill>
                <a:schemeClr val="bg1"/>
              </a:solidFill>
            </a:rPr>
            <a:t> Services</a:t>
          </a:r>
        </a:p>
        <a:p>
          <a:pPr algn="ctr"/>
          <a:endParaRPr lang="en-US" sz="1800" baseline="0">
            <a:solidFill>
              <a:schemeClr val="bg1"/>
            </a:solidFill>
          </a:endParaRPr>
        </a:p>
        <a:p>
          <a:pPr algn="ctr"/>
          <a:endParaRPr lang="en-US" sz="18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133350</xdr:colOff>
      <xdr:row>56</xdr:row>
      <xdr:rowOff>9524</xdr:rowOff>
    </xdr:from>
    <xdr:to>
      <xdr:col>2</xdr:col>
      <xdr:colOff>1133475</xdr:colOff>
      <xdr:row>69</xdr:row>
      <xdr:rowOff>200024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02109C-808E-5249-B4DE-D3D9BF9E0C6E}"/>
            </a:ext>
            <a:ext uri="{147F2762-F138-4A5C-976F-8EAC2B608ADB}">
              <a16:predDERef xmlns:a16="http://schemas.microsoft.com/office/drawing/2014/main" pred="{A0EDBEF6-7D9F-43E2-BE4E-BD392BE13E96}"/>
            </a:ext>
          </a:extLst>
        </xdr:cNvPr>
        <xdr:cNvSpPr txBox="1"/>
      </xdr:nvSpPr>
      <xdr:spPr>
        <a:xfrm>
          <a:off x="133350" y="8715374"/>
          <a:ext cx="3200400" cy="2743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US" sz="1100" b="1" i="0">
              <a:solidFill>
                <a:schemeClr val="dk1"/>
              </a:solidFill>
              <a:latin typeface="+mn-lt"/>
              <a:ea typeface="+mn-lt"/>
              <a:cs typeface="+mn-lt"/>
            </a:rPr>
            <a:t>BASIC (approx. 5mbps Down)</a:t>
          </a:r>
        </a:p>
        <a:p>
          <a:pPr marL="0" indent="0"/>
          <a:r>
            <a:rPr lang="en-US" sz="1100" b="1" i="0">
              <a:solidFill>
                <a:schemeClr val="dk1"/>
              </a:solidFill>
              <a:latin typeface="+mn-lt"/>
              <a:ea typeface="+mn-lt"/>
              <a:cs typeface="+mn-lt"/>
            </a:rPr>
            <a:t>Shared Internet Access, For Dedicated contact us</a:t>
          </a:r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Browse occasionally during event. 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Usage is not integral to the event experience.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Checking email is for basic read/send only.</a:t>
          </a: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Content - basic non-embedded video presentation, media pre-loaded; Video Collaboration - not recommended</a:t>
          </a: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</xdr:txBody>
    </xdr:sp>
    <xdr:clientData/>
  </xdr:twoCellAnchor>
  <xdr:twoCellAnchor>
    <xdr:from>
      <xdr:col>2</xdr:col>
      <xdr:colOff>1238250</xdr:colOff>
      <xdr:row>56</xdr:row>
      <xdr:rowOff>9524</xdr:rowOff>
    </xdr:from>
    <xdr:to>
      <xdr:col>8</xdr:col>
      <xdr:colOff>38100</xdr:colOff>
      <xdr:row>69</xdr:row>
      <xdr:rowOff>200024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E54D7699-FA30-4B0A-AC7E-97D8814C2107}"/>
            </a:ext>
            <a:ext uri="{147F2762-F138-4A5C-976F-8EAC2B608ADB}">
              <a16:predDERef xmlns:a16="http://schemas.microsoft.com/office/drawing/2014/main" pred="{A302109C-808E-5249-B4DE-D3D9BF9E0C6E}"/>
            </a:ext>
          </a:extLst>
        </xdr:cNvPr>
        <xdr:cNvSpPr txBox="1"/>
      </xdr:nvSpPr>
      <xdr:spPr>
        <a:xfrm>
          <a:off x="3438525" y="8715374"/>
          <a:ext cx="3200400" cy="2743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1" i="0">
              <a:solidFill>
                <a:schemeClr val="dk1"/>
              </a:solidFill>
              <a:latin typeface="+mn-lt"/>
              <a:ea typeface="+mn-lt"/>
              <a:cs typeface="+mn-lt"/>
            </a:rPr>
            <a:t>PLUS (approx. 7mbps Down)</a:t>
          </a:r>
          <a:endParaRPr lang="en-US" sz="1100" b="1" i="0" u="none" strike="noStrike">
            <a:solidFill>
              <a:schemeClr val="dk1"/>
            </a:solidFill>
            <a:latin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1" i="0" u="none" strike="noStrike">
              <a:solidFill>
                <a:schemeClr val="dk1"/>
              </a:solidFill>
              <a:latin typeface="Calibri" panose="020F0502020204030204" pitchFamily="34" charset="0"/>
              <a:cs typeface="Calibri" panose="020F0502020204030204" pitchFamily="34" charset="0"/>
            </a:rPr>
            <a:t>Shared Internet Access, For Dedicated contact us</a:t>
          </a:r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Anticipated to use social media, read/send email with attachments and/or use cloud services.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Digital Engagement Platform usage limited to apps expected to have only minor updates throughout the event.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Live language translations, captioning, &amp; sign language interpretations</a:t>
          </a: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Content - embedded videos, engagement tools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Video Collaboration - Zoom, Teams, WebEx etc</a:t>
          </a: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</xdr:txBody>
    </xdr:sp>
    <xdr:clientData/>
  </xdr:twoCellAnchor>
  <xdr:twoCellAnchor>
    <xdr:from>
      <xdr:col>8</xdr:col>
      <xdr:colOff>152399</xdr:colOff>
      <xdr:row>56</xdr:row>
      <xdr:rowOff>1</xdr:rowOff>
    </xdr:from>
    <xdr:to>
      <xdr:col>13</xdr:col>
      <xdr:colOff>647699</xdr:colOff>
      <xdr:row>69</xdr:row>
      <xdr:rowOff>190500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B890D95C-96AF-4F2A-AA1E-97AA7219DAFC}"/>
            </a:ext>
            <a:ext uri="{147F2762-F138-4A5C-976F-8EAC2B608ADB}">
              <a16:predDERef xmlns:a16="http://schemas.microsoft.com/office/drawing/2014/main" pred="{E54D7699-FA30-4B0A-AC7E-97D8814C2107}"/>
            </a:ext>
          </a:extLst>
        </xdr:cNvPr>
        <xdr:cNvSpPr txBox="1"/>
      </xdr:nvSpPr>
      <xdr:spPr>
        <a:xfrm>
          <a:off x="6753224" y="8705851"/>
          <a:ext cx="3200400" cy="27431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1" i="0">
              <a:solidFill>
                <a:schemeClr val="dk1"/>
              </a:solidFill>
              <a:latin typeface="+mn-lt"/>
              <a:ea typeface="+mn-lt"/>
              <a:cs typeface="+mn-lt"/>
            </a:rPr>
            <a:t>ENHANCED (approx. 10mbps Down)</a:t>
          </a:r>
          <a:endParaRPr lang="en-US" sz="1100" b="1" i="0" u="none" strike="noStrike">
            <a:solidFill>
              <a:schemeClr val="dk1"/>
            </a:solidFill>
            <a:latin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1" i="0" u="none" strike="noStrike">
              <a:solidFill>
                <a:schemeClr val="dk1"/>
              </a:solidFill>
              <a:latin typeface="Calibri" panose="020F0502020204030204" pitchFamily="34" charset="0"/>
              <a:cs typeface="Calibri" panose="020F0502020204030204" pitchFamily="34" charset="0"/>
            </a:rPr>
            <a:t>Shared Internet Access, For Dedicated contact us</a:t>
          </a:r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Video centric social media (Facebook, Instagram, TikTok, Snapchat).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Digital Engagement Platforms with live interactivity (e.g. Chime Live from Encore).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Optimal if attendees are expected to be uploading and downloading large amounts of content over the internet.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Second screen event solutions may require a higher bandwidth allocation.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Content - live downloads, live software demos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Video Collaboration - High-definition with sharing on Zoom, Teams, WebEx etc</a:t>
          </a: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S108"/>
  <sheetViews>
    <sheetView showGridLines="0" tabSelected="1" zoomScaleNormal="100" zoomScaleSheetLayoutView="100" workbookViewId="0">
      <selection activeCell="B3" sqref="B3:D3"/>
    </sheetView>
  </sheetViews>
  <sheetFormatPr defaultColWidth="8.6640625" defaultRowHeight="15" customHeight="1" x14ac:dyDescent="0.3"/>
  <cols>
    <col min="1" max="1" width="15.5546875" style="3" customWidth="1"/>
    <col min="2" max="2" width="17.44140625" style="3" bestFit="1" customWidth="1"/>
    <col min="3" max="3" width="20.44140625" style="3" customWidth="1"/>
    <col min="4" max="4" width="15.6640625" style="3" customWidth="1"/>
    <col min="5" max="5" width="5.33203125" style="3" customWidth="1"/>
    <col min="6" max="6" width="2.33203125" style="3" customWidth="1"/>
    <col min="7" max="7" width="22.33203125" style="3" customWidth="1"/>
    <col min="8" max="8" width="1.109375" style="3" customWidth="1"/>
    <col min="9" max="9" width="24.33203125" style="3" customWidth="1"/>
    <col min="10" max="10" width="14" style="3" hidden="1" customWidth="1"/>
    <col min="11" max="11" width="16.33203125" style="3" customWidth="1"/>
    <col min="12" max="12" width="6.88671875" style="3" hidden="1" customWidth="1"/>
    <col min="13" max="13" width="12.33203125" style="3" hidden="1" customWidth="1"/>
    <col min="14" max="14" width="12.6640625" style="3" customWidth="1"/>
    <col min="15" max="15" width="12.6640625" style="3" hidden="1" customWidth="1"/>
    <col min="16" max="16" width="10.88671875" style="4" hidden="1" customWidth="1"/>
    <col min="17" max="17" width="11.33203125" style="4" hidden="1" customWidth="1"/>
    <col min="18" max="18" width="17.44140625" style="4" hidden="1" customWidth="1"/>
    <col min="19" max="19" width="10.6640625" style="3" hidden="1" customWidth="1"/>
    <col min="20" max="20" width="8.6640625" style="3" customWidth="1"/>
    <col min="21" max="16384" width="8.6640625" style="3"/>
  </cols>
  <sheetData>
    <row r="1" spans="1:18" ht="67.95" customHeight="1" x14ac:dyDescent="0.3">
      <c r="A1" s="127"/>
      <c r="B1" s="127"/>
      <c r="C1" s="128"/>
      <c r="D1" s="129"/>
      <c r="E1" s="130"/>
      <c r="F1" s="129"/>
      <c r="G1" s="145"/>
      <c r="H1" s="145"/>
      <c r="I1" s="145"/>
      <c r="J1" s="145"/>
      <c r="K1" s="146"/>
      <c r="L1" s="146"/>
      <c r="M1" s="146"/>
      <c r="N1" s="146"/>
      <c r="O1" s="125"/>
    </row>
    <row r="2" spans="1:18" s="93" customFormat="1" ht="18.75" customHeight="1" x14ac:dyDescent="0.3">
      <c r="D2" s="131"/>
      <c r="F2" s="131"/>
      <c r="G2" s="132"/>
      <c r="H2" s="132"/>
      <c r="I2" s="132"/>
      <c r="J2" s="132"/>
      <c r="K2" s="133"/>
      <c r="L2" s="133"/>
      <c r="M2" s="133"/>
      <c r="N2" s="133"/>
      <c r="O2" s="133"/>
      <c r="P2" s="131"/>
      <c r="Q2" s="131"/>
      <c r="R2" s="131"/>
    </row>
    <row r="3" spans="1:18" s="100" customFormat="1" ht="18" x14ac:dyDescent="0.35">
      <c r="A3" s="96" t="s">
        <v>0</v>
      </c>
      <c r="B3" s="148"/>
      <c r="C3" s="148"/>
      <c r="D3" s="148"/>
      <c r="E3" s="98"/>
      <c r="F3" s="95"/>
      <c r="G3" s="96" t="s">
        <v>1</v>
      </c>
      <c r="H3" s="95"/>
      <c r="I3" s="149" t="s">
        <v>2</v>
      </c>
      <c r="J3" s="149"/>
      <c r="K3" s="149"/>
      <c r="L3" s="149"/>
      <c r="M3" s="149"/>
      <c r="N3" s="149"/>
      <c r="O3" s="134"/>
      <c r="P3" s="99"/>
      <c r="Q3" s="99"/>
      <c r="R3" s="99"/>
    </row>
    <row r="4" spans="1:18" s="100" customFormat="1" ht="18" x14ac:dyDescent="0.35">
      <c r="A4" s="96" t="s">
        <v>3</v>
      </c>
      <c r="B4" s="148"/>
      <c r="C4" s="148"/>
      <c r="D4" s="148"/>
      <c r="E4" s="98"/>
      <c r="F4" s="95"/>
      <c r="G4" s="96" t="s">
        <v>4</v>
      </c>
      <c r="H4" s="95"/>
      <c r="I4" s="152" t="s">
        <v>5</v>
      </c>
      <c r="J4" s="152"/>
      <c r="K4" s="152"/>
      <c r="L4" s="152"/>
      <c r="M4" s="152"/>
      <c r="N4" s="152"/>
      <c r="O4" s="98"/>
      <c r="P4" s="99"/>
      <c r="Q4" s="99"/>
      <c r="R4" s="99"/>
    </row>
    <row r="5" spans="1:18" s="100" customFormat="1" ht="18" x14ac:dyDescent="0.35">
      <c r="A5" s="96" t="s">
        <v>6</v>
      </c>
      <c r="B5" s="154"/>
      <c r="C5" s="154"/>
      <c r="D5" s="154"/>
      <c r="E5" s="98"/>
      <c r="F5" s="95"/>
      <c r="G5" s="96" t="s">
        <v>7</v>
      </c>
      <c r="H5" s="95"/>
      <c r="I5" s="148"/>
      <c r="J5" s="148"/>
      <c r="K5" s="153"/>
      <c r="L5" s="153"/>
      <c r="M5" s="153"/>
      <c r="N5" s="153"/>
      <c r="O5" s="135"/>
      <c r="P5" s="99"/>
      <c r="Q5" s="99"/>
      <c r="R5" s="99"/>
    </row>
    <row r="6" spans="1:18" s="100" customFormat="1" ht="18" x14ac:dyDescent="0.35">
      <c r="A6" s="96" t="s">
        <v>8</v>
      </c>
      <c r="B6" s="101"/>
      <c r="C6" s="95"/>
      <c r="D6" s="98"/>
      <c r="E6" s="98"/>
      <c r="F6" s="95"/>
      <c r="G6" s="96" t="s">
        <v>9</v>
      </c>
      <c r="H6" s="95"/>
      <c r="I6" s="97"/>
      <c r="J6" s="95"/>
      <c r="K6" s="96" t="s">
        <v>10</v>
      </c>
      <c r="L6" s="150"/>
      <c r="M6" s="151"/>
      <c r="N6" s="151"/>
      <c r="O6" s="136"/>
      <c r="P6" s="137"/>
      <c r="Q6" s="99"/>
      <c r="R6" s="99"/>
    </row>
    <row r="7" spans="1:18" s="100" customFormat="1" ht="18" x14ac:dyDescent="0.35">
      <c r="A7" s="96" t="s">
        <v>11</v>
      </c>
      <c r="B7" s="101"/>
      <c r="C7" s="96"/>
      <c r="D7" s="98"/>
      <c r="E7" s="98"/>
      <c r="F7" s="95"/>
      <c r="G7" s="96" t="s">
        <v>12</v>
      </c>
      <c r="H7" s="95"/>
      <c r="I7" s="97" t="s">
        <v>13</v>
      </c>
      <c r="J7" s="95"/>
      <c r="K7" s="96" t="s">
        <v>10</v>
      </c>
      <c r="L7" s="150">
        <v>0.41666666666666669</v>
      </c>
      <c r="M7" s="151"/>
      <c r="N7" s="151"/>
      <c r="O7" s="136"/>
      <c r="P7" s="137"/>
      <c r="Q7" s="99"/>
      <c r="R7" s="99"/>
    </row>
    <row r="8" spans="1:18" s="100" customFormat="1" ht="18" x14ac:dyDescent="0.35">
      <c r="A8" s="96" t="s">
        <v>14</v>
      </c>
      <c r="B8" s="148"/>
      <c r="C8" s="148"/>
      <c r="D8" s="148"/>
      <c r="E8" s="98"/>
      <c r="F8" s="95"/>
      <c r="G8" s="96" t="s">
        <v>15</v>
      </c>
      <c r="H8" s="95"/>
      <c r="I8" s="97" t="s">
        <v>13</v>
      </c>
      <c r="J8" s="95"/>
      <c r="K8" s="96" t="s">
        <v>10</v>
      </c>
      <c r="L8" s="150">
        <v>0.70833333333333337</v>
      </c>
      <c r="M8" s="151"/>
      <c r="N8" s="151"/>
      <c r="O8" s="136"/>
      <c r="P8" s="137"/>
      <c r="Q8" s="99"/>
      <c r="R8" s="99"/>
    </row>
    <row r="9" spans="1:18" s="100" customFormat="1" ht="18" x14ac:dyDescent="0.35">
      <c r="A9" s="96" t="s">
        <v>16</v>
      </c>
      <c r="B9" s="148"/>
      <c r="C9" s="148"/>
      <c r="D9" s="148"/>
      <c r="E9" s="98"/>
      <c r="F9" s="95"/>
      <c r="G9" s="96"/>
      <c r="H9" s="95"/>
      <c r="I9" s="95"/>
      <c r="J9" s="95"/>
      <c r="K9" s="95"/>
      <c r="L9" s="95"/>
      <c r="M9" s="95"/>
      <c r="N9" s="95"/>
      <c r="O9" s="95"/>
      <c r="P9" s="137"/>
      <c r="Q9" s="99"/>
      <c r="R9" s="99"/>
    </row>
    <row r="10" spans="1:18" s="100" customFormat="1" ht="18" x14ac:dyDescent="0.35">
      <c r="A10" s="96" t="s">
        <v>17</v>
      </c>
      <c r="B10" s="148"/>
      <c r="C10" s="148"/>
      <c r="D10" s="148"/>
      <c r="E10" s="98"/>
      <c r="F10" s="95"/>
      <c r="G10" s="96" t="s">
        <v>18</v>
      </c>
      <c r="H10" s="95"/>
      <c r="I10" s="149"/>
      <c r="J10" s="149"/>
      <c r="K10" s="149"/>
      <c r="L10" s="149"/>
      <c r="M10" s="149"/>
      <c r="N10" s="149"/>
      <c r="O10" s="134"/>
      <c r="P10" s="99"/>
      <c r="Q10" s="99"/>
      <c r="R10" s="99"/>
    </row>
    <row r="11" spans="1:18" s="100" customFormat="1" ht="18" x14ac:dyDescent="0.35">
      <c r="A11" s="96" t="s">
        <v>19</v>
      </c>
      <c r="B11" s="101"/>
      <c r="C11" s="96" t="s">
        <v>20</v>
      </c>
      <c r="D11" s="101"/>
      <c r="E11" s="98"/>
      <c r="F11" s="95"/>
      <c r="G11" s="96" t="s">
        <v>21</v>
      </c>
      <c r="H11" s="95"/>
      <c r="I11" s="148"/>
      <c r="J11" s="151"/>
      <c r="K11" s="151"/>
      <c r="L11" s="151"/>
      <c r="M11" s="151"/>
      <c r="N11" s="151"/>
      <c r="O11" s="136"/>
      <c r="P11" s="99"/>
      <c r="Q11" s="99"/>
      <c r="R11" s="99"/>
    </row>
    <row r="12" spans="1:18" s="94" customFormat="1" ht="15" customHeight="1" x14ac:dyDescent="0.3">
      <c r="A12" s="138"/>
      <c r="B12" s="138"/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6"/>
      <c r="Q12" s="16"/>
      <c r="R12" s="16"/>
    </row>
    <row r="13" spans="1:18" ht="15" customHeight="1" x14ac:dyDescent="0.3">
      <c r="A13" s="147" t="s">
        <v>22</v>
      </c>
      <c r="B13" s="147"/>
      <c r="C13" s="147"/>
      <c r="D13" s="147"/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139"/>
    </row>
    <row r="14" spans="1:18" ht="15" customHeight="1" x14ac:dyDescent="0.3">
      <c r="A14" s="147" t="s">
        <v>23</v>
      </c>
      <c r="B14" s="147"/>
      <c r="C14" s="147"/>
      <c r="D14" s="147"/>
      <c r="E14" s="147"/>
      <c r="F14" s="147"/>
      <c r="G14" s="147"/>
      <c r="H14" s="147"/>
      <c r="I14" s="147"/>
      <c r="J14" s="147"/>
      <c r="K14" s="147"/>
      <c r="L14" s="147"/>
      <c r="M14" s="147"/>
      <c r="N14" s="147"/>
      <c r="O14" s="139"/>
    </row>
    <row r="15" spans="1:18" ht="15" customHeight="1" x14ac:dyDescent="0.3">
      <c r="A15" s="147"/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39"/>
    </row>
    <row r="16" spans="1:18" ht="15" customHeight="1" x14ac:dyDescent="0.3">
      <c r="A16" s="147"/>
      <c r="B16" s="147"/>
      <c r="C16" s="147"/>
      <c r="D16" s="147"/>
      <c r="E16" s="147"/>
      <c r="F16" s="147"/>
      <c r="G16" s="147"/>
      <c r="H16" s="147"/>
      <c r="I16" s="147"/>
      <c r="J16" s="147"/>
      <c r="K16" s="147"/>
      <c r="L16" s="147"/>
      <c r="M16" s="147"/>
      <c r="N16" s="147"/>
      <c r="O16" s="139"/>
    </row>
    <row r="17" spans="1:19" ht="15" customHeight="1" x14ac:dyDescent="0.3">
      <c r="A17" s="147" t="s">
        <v>24</v>
      </c>
      <c r="B17" s="147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39"/>
      <c r="P17" s="4" t="s">
        <v>25</v>
      </c>
      <c r="Q17" s="4">
        <v>147.5</v>
      </c>
    </row>
    <row r="18" spans="1:19" ht="15" customHeight="1" x14ac:dyDescent="0.3">
      <c r="A18" s="147"/>
      <c r="B18" s="147"/>
      <c r="C18" s="147"/>
      <c r="D18" s="147"/>
      <c r="E18" s="147"/>
      <c r="F18" s="147"/>
      <c r="G18" s="147"/>
      <c r="H18" s="147"/>
      <c r="I18" s="147"/>
      <c r="J18" s="147"/>
      <c r="K18" s="147"/>
      <c r="L18" s="147"/>
      <c r="M18" s="147"/>
      <c r="N18" s="147"/>
      <c r="O18" s="139"/>
      <c r="P18" s="4" t="s">
        <v>26</v>
      </c>
      <c r="Q18" s="4">
        <v>126.5</v>
      </c>
    </row>
    <row r="19" spans="1:19" ht="15" customHeight="1" x14ac:dyDescent="0.3">
      <c r="A19" s="117"/>
      <c r="B19" s="118"/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40"/>
    </row>
    <row r="20" spans="1:19" ht="14.4" x14ac:dyDescent="0.3">
      <c r="A20" s="102" t="s">
        <v>27</v>
      </c>
      <c r="B20" s="104" t="s">
        <v>28</v>
      </c>
      <c r="C20" s="157" t="s">
        <v>29</v>
      </c>
      <c r="D20" s="158"/>
      <c r="E20" s="158"/>
      <c r="F20" s="158"/>
      <c r="G20" s="158"/>
      <c r="H20" s="158"/>
      <c r="I20" s="159"/>
      <c r="J20" s="105" t="s">
        <v>30</v>
      </c>
      <c r="K20" s="102" t="s">
        <v>31</v>
      </c>
      <c r="L20" s="105" t="s">
        <v>32</v>
      </c>
      <c r="M20" s="119" t="s">
        <v>33</v>
      </c>
      <c r="N20" s="120" t="s">
        <v>34</v>
      </c>
      <c r="O20" s="40"/>
      <c r="P20" s="4" t="s">
        <v>35</v>
      </c>
      <c r="Q20" s="6" t="s">
        <v>36</v>
      </c>
      <c r="R20" s="5" t="s">
        <v>37</v>
      </c>
    </row>
    <row r="21" spans="1:19" s="7" customFormat="1" ht="15.6" customHeight="1" x14ac:dyDescent="0.25">
      <c r="A21" s="109" t="s">
        <v>38</v>
      </c>
      <c r="B21" s="110"/>
      <c r="C21" s="111"/>
      <c r="D21" s="111"/>
      <c r="E21" s="111"/>
      <c r="F21" s="111"/>
      <c r="G21" s="111"/>
      <c r="H21" s="111"/>
      <c r="I21" s="112"/>
      <c r="J21" s="106"/>
      <c r="K21" s="103"/>
      <c r="L21" s="103"/>
      <c r="M21" s="107"/>
      <c r="N21" s="108"/>
      <c r="O21" s="123"/>
      <c r="P21" s="80"/>
      <c r="Q21" s="6"/>
      <c r="R21" s="5"/>
    </row>
    <row r="22" spans="1:19" ht="14.25" customHeight="1" x14ac:dyDescent="0.3">
      <c r="A22" s="1"/>
      <c r="B22" s="8" t="s">
        <v>39</v>
      </c>
      <c r="C22" s="9" t="s">
        <v>40</v>
      </c>
      <c r="D22" s="10"/>
      <c r="E22" s="10"/>
      <c r="F22" s="10"/>
      <c r="G22" s="10"/>
      <c r="H22" s="10"/>
      <c r="I22" s="11"/>
      <c r="J22" s="12">
        <f>292.05*$F$1</f>
        <v>0</v>
      </c>
      <c r="K22" s="13">
        <v>281.25</v>
      </c>
      <c r="L22" s="14">
        <f>1*$F$1</f>
        <v>0</v>
      </c>
      <c r="M22" s="15">
        <f t="shared" ref="M22:M28" si="0">A22*J22*L22</f>
        <v>0</v>
      </c>
      <c r="N22" s="71" t="str">
        <f>+IF(A22="","",+A22*K22)</f>
        <v/>
      </c>
      <c r="O22" s="47"/>
      <c r="P22" s="80" t="s">
        <v>26</v>
      </c>
      <c r="Q22" s="6">
        <v>0.5</v>
      </c>
      <c r="R22" s="5" cm="1">
        <f t="array" ref="R22">NETTECH*Q22</f>
        <v>63.25</v>
      </c>
      <c r="S22" s="4"/>
    </row>
    <row r="23" spans="1:19" ht="14.25" customHeight="1" x14ac:dyDescent="0.3">
      <c r="A23" s="1"/>
      <c r="B23" s="17" t="s">
        <v>41</v>
      </c>
      <c r="C23" s="9" t="s">
        <v>42</v>
      </c>
      <c r="D23" s="18"/>
      <c r="E23" s="18"/>
      <c r="F23" s="18"/>
      <c r="G23" s="18"/>
      <c r="H23" s="18"/>
      <c r="I23" s="11"/>
      <c r="J23" s="12">
        <f>340*$F$1</f>
        <v>0</v>
      </c>
      <c r="K23" s="13">
        <v>393.75</v>
      </c>
      <c r="L23" s="14">
        <f t="shared" ref="L23:L28" si="1">1*$F$1</f>
        <v>0</v>
      </c>
      <c r="M23" s="15">
        <f t="shared" si="0"/>
        <v>0</v>
      </c>
      <c r="N23" s="71" t="str">
        <f>+IF(A23="","",+A23*K23)</f>
        <v/>
      </c>
      <c r="O23" s="47"/>
      <c r="P23" s="80" t="s">
        <v>26</v>
      </c>
      <c r="Q23" s="6">
        <v>0.5</v>
      </c>
      <c r="R23" s="5" cm="1">
        <f t="array" ref="R23">NETTECH*Q23</f>
        <v>63.25</v>
      </c>
      <c r="S23" s="16"/>
    </row>
    <row r="24" spans="1:19" ht="14.25" customHeight="1" x14ac:dyDescent="0.3">
      <c r="A24" s="1"/>
      <c r="B24" s="17" t="s">
        <v>43</v>
      </c>
      <c r="C24" s="72" t="s">
        <v>44</v>
      </c>
      <c r="D24" s="18"/>
      <c r="E24" s="18"/>
      <c r="F24" s="18"/>
      <c r="G24" s="18"/>
      <c r="H24" s="18"/>
      <c r="I24" s="11"/>
      <c r="J24" s="12">
        <f>438.64*$F$1</f>
        <v>0</v>
      </c>
      <c r="K24" s="13">
        <v>1349.75</v>
      </c>
      <c r="L24" s="14">
        <f t="shared" si="1"/>
        <v>0</v>
      </c>
      <c r="M24" s="15">
        <f t="shared" si="0"/>
        <v>0</v>
      </c>
      <c r="N24" s="71" t="str">
        <f t="shared" ref="N24:N39" si="2">+IF(A24="","",+A24*K24)</f>
        <v/>
      </c>
      <c r="O24" s="47"/>
      <c r="P24" s="80" t="s">
        <v>26</v>
      </c>
      <c r="Q24" s="6">
        <v>0.5</v>
      </c>
      <c r="R24" s="5" cm="1">
        <f t="array" ref="R24">NETTECH*Q24</f>
        <v>63.25</v>
      </c>
      <c r="S24" s="16"/>
    </row>
    <row r="25" spans="1:19" ht="15.6" customHeight="1" x14ac:dyDescent="0.3">
      <c r="A25" s="113" t="s">
        <v>45</v>
      </c>
      <c r="B25" s="114"/>
      <c r="C25" s="115"/>
      <c r="D25" s="115"/>
      <c r="E25" s="115"/>
      <c r="F25" s="115"/>
      <c r="G25" s="115"/>
      <c r="H25" s="115"/>
      <c r="I25" s="116"/>
      <c r="J25" s="19"/>
      <c r="K25" s="20"/>
      <c r="L25" s="21"/>
      <c r="M25" s="15"/>
      <c r="N25" s="71"/>
      <c r="O25" s="47"/>
      <c r="P25" s="5"/>
      <c r="Q25" s="6"/>
      <c r="R25" s="5"/>
      <c r="S25" s="16"/>
    </row>
    <row r="26" spans="1:19" ht="14.25" customHeight="1" x14ac:dyDescent="0.3">
      <c r="A26" s="1"/>
      <c r="B26" s="17" t="s">
        <v>46</v>
      </c>
      <c r="C26" s="9" t="s">
        <v>47</v>
      </c>
      <c r="D26" s="18"/>
      <c r="E26" s="18"/>
      <c r="F26" s="18"/>
      <c r="G26" s="18"/>
      <c r="H26" s="18"/>
      <c r="I26" s="11"/>
      <c r="J26" s="12">
        <f>486.82*$F$1</f>
        <v>0</v>
      </c>
      <c r="K26" s="13">
        <v>337.5</v>
      </c>
      <c r="L26" s="14">
        <f t="shared" si="1"/>
        <v>0</v>
      </c>
      <c r="M26" s="15">
        <f t="shared" si="0"/>
        <v>0</v>
      </c>
      <c r="N26" s="71" t="str">
        <f t="shared" si="2"/>
        <v/>
      </c>
      <c r="O26" s="47"/>
      <c r="P26" s="80" t="s">
        <v>26</v>
      </c>
      <c r="Q26" s="6">
        <v>1.5</v>
      </c>
      <c r="R26" s="5" cm="1">
        <f t="array" ref="R26">NETTECH*Q26</f>
        <v>189.75</v>
      </c>
      <c r="S26" s="22"/>
    </row>
    <row r="27" spans="1:19" ht="14.25" customHeight="1" x14ac:dyDescent="0.3">
      <c r="A27" s="1"/>
      <c r="B27" s="17" t="s">
        <v>48</v>
      </c>
      <c r="C27" s="9" t="s">
        <v>49</v>
      </c>
      <c r="D27" s="18"/>
      <c r="E27" s="18"/>
      <c r="F27" s="18"/>
      <c r="G27" s="18"/>
      <c r="H27" s="18"/>
      <c r="I27" s="11"/>
      <c r="J27" s="12">
        <f>622.6*$F$1</f>
        <v>0</v>
      </c>
      <c r="K27" s="13">
        <v>449.75</v>
      </c>
      <c r="L27" s="14">
        <f t="shared" si="1"/>
        <v>0</v>
      </c>
      <c r="M27" s="15">
        <f t="shared" si="0"/>
        <v>0</v>
      </c>
      <c r="N27" s="71" t="str">
        <f t="shared" si="2"/>
        <v/>
      </c>
      <c r="O27" s="47"/>
      <c r="P27" s="80" t="s">
        <v>26</v>
      </c>
      <c r="Q27" s="6">
        <v>1.5</v>
      </c>
      <c r="R27" s="5" cm="1">
        <f t="array" ref="R27">NETTECH*Q27</f>
        <v>189.75</v>
      </c>
      <c r="S27" s="22"/>
    </row>
    <row r="28" spans="1:19" ht="14.25" customHeight="1" x14ac:dyDescent="0.3">
      <c r="A28" s="1"/>
      <c r="B28" s="17" t="s">
        <v>50</v>
      </c>
      <c r="C28" s="72" t="s">
        <v>51</v>
      </c>
      <c r="D28" s="10"/>
      <c r="E28" s="10"/>
      <c r="F28" s="10"/>
      <c r="G28" s="10"/>
      <c r="H28" s="10"/>
      <c r="I28" s="11"/>
      <c r="J28" s="12">
        <f>681.6*$F$1</f>
        <v>0</v>
      </c>
      <c r="K28" s="13">
        <v>1687.25</v>
      </c>
      <c r="L28" s="14">
        <f t="shared" si="1"/>
        <v>0</v>
      </c>
      <c r="M28" s="15">
        <f t="shared" si="0"/>
        <v>0</v>
      </c>
      <c r="N28" s="71" t="str">
        <f t="shared" si="2"/>
        <v/>
      </c>
      <c r="O28" s="47"/>
      <c r="P28" s="80" t="s">
        <v>26</v>
      </c>
      <c r="Q28" s="6">
        <v>1.5</v>
      </c>
      <c r="R28" s="5" cm="1">
        <f t="array" ref="R28">NETTECH*Q28</f>
        <v>189.75</v>
      </c>
      <c r="S28" s="22"/>
    </row>
    <row r="29" spans="1:19" ht="14.25" customHeight="1" x14ac:dyDescent="0.3">
      <c r="A29" s="142" t="s">
        <v>52</v>
      </c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4"/>
      <c r="O29" s="47"/>
      <c r="P29" s="80"/>
      <c r="Q29" s="6"/>
      <c r="R29" s="5"/>
      <c r="S29" s="22"/>
    </row>
    <row r="30" spans="1:19" ht="14.25" customHeight="1" x14ac:dyDescent="0.3">
      <c r="A30" s="69" t="s">
        <v>53</v>
      </c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3"/>
      <c r="O30" s="47"/>
      <c r="P30" s="5"/>
      <c r="Q30" s="6"/>
      <c r="R30" s="5"/>
      <c r="S30" s="22"/>
    </row>
    <row r="31" spans="1:19" s="7" customFormat="1" ht="15.6" customHeight="1" x14ac:dyDescent="0.3">
      <c r="A31" s="113" t="s">
        <v>54</v>
      </c>
      <c r="B31" s="114"/>
      <c r="C31" s="115"/>
      <c r="D31" s="115"/>
      <c r="E31" s="115"/>
      <c r="F31" s="115"/>
      <c r="G31" s="115"/>
      <c r="H31" s="115"/>
      <c r="I31" s="116"/>
      <c r="J31" s="19"/>
      <c r="K31" s="20"/>
      <c r="L31" s="21"/>
      <c r="M31" s="15"/>
      <c r="N31" s="71"/>
      <c r="O31" s="47"/>
      <c r="P31" s="5"/>
      <c r="Q31" s="6"/>
      <c r="R31" s="5"/>
      <c r="S31" s="22"/>
    </row>
    <row r="32" spans="1:19" ht="14.25" customHeight="1" x14ac:dyDescent="0.3">
      <c r="A32" s="1"/>
      <c r="B32" s="17" t="s">
        <v>55</v>
      </c>
      <c r="C32" s="9" t="s">
        <v>56</v>
      </c>
      <c r="D32" s="10"/>
      <c r="E32" s="10"/>
      <c r="F32" s="10"/>
      <c r="G32" s="10"/>
      <c r="H32" s="10"/>
      <c r="I32" s="11"/>
      <c r="J32" s="12"/>
      <c r="K32" s="13"/>
      <c r="L32" s="14">
        <v>1</v>
      </c>
      <c r="M32" s="15">
        <f>A32*J32*L32</f>
        <v>0</v>
      </c>
      <c r="N32" s="71"/>
      <c r="O32" s="47"/>
      <c r="P32" s="80" t="s">
        <v>26</v>
      </c>
      <c r="Q32" s="6">
        <v>0</v>
      </c>
      <c r="R32" s="5" cm="1">
        <f t="array" ref="R32">NETTECH*Q32</f>
        <v>0</v>
      </c>
      <c r="S32" s="22"/>
    </row>
    <row r="33" spans="1:19" ht="14.25" customHeight="1" x14ac:dyDescent="0.3">
      <c r="A33" s="1"/>
      <c r="B33" s="17" t="s">
        <v>57</v>
      </c>
      <c r="C33" s="9" t="s">
        <v>58</v>
      </c>
      <c r="D33" s="10"/>
      <c r="E33" s="10"/>
      <c r="F33" s="10"/>
      <c r="G33" s="10"/>
      <c r="H33" s="10"/>
      <c r="I33" s="11"/>
      <c r="J33" s="12"/>
      <c r="K33" s="13"/>
      <c r="L33" s="14"/>
      <c r="M33" s="15"/>
      <c r="N33" s="71"/>
      <c r="O33" s="47"/>
      <c r="P33" s="80" t="s">
        <v>26</v>
      </c>
      <c r="Q33" s="6">
        <v>0</v>
      </c>
      <c r="R33" s="5" cm="1">
        <f t="array" ref="R33">NETTECH*Q33</f>
        <v>0</v>
      </c>
      <c r="S33" s="22"/>
    </row>
    <row r="34" spans="1:19" ht="14.25" customHeight="1" x14ac:dyDescent="0.3">
      <c r="A34" s="1"/>
      <c r="B34" s="17">
        <v>29827</v>
      </c>
      <c r="C34" s="9" t="s">
        <v>59</v>
      </c>
      <c r="D34" s="10"/>
      <c r="E34" s="10"/>
      <c r="F34" s="10"/>
      <c r="G34" s="10"/>
      <c r="H34" s="10"/>
      <c r="I34" s="11"/>
      <c r="J34" s="12"/>
      <c r="K34" s="13">
        <v>129.75</v>
      </c>
      <c r="L34" s="14"/>
      <c r="M34" s="15"/>
      <c r="N34" s="71" t="str">
        <f>+IF(A34="","",+A34*K34)</f>
        <v/>
      </c>
      <c r="O34" s="47"/>
      <c r="P34" s="80"/>
      <c r="Q34" s="6"/>
      <c r="R34" s="5"/>
    </row>
    <row r="35" spans="1:19" ht="14.25" customHeight="1" x14ac:dyDescent="0.3">
      <c r="A35" s="1"/>
      <c r="B35" s="27">
        <v>26865</v>
      </c>
      <c r="C35" s="28" t="s">
        <v>60</v>
      </c>
      <c r="D35" s="29"/>
      <c r="E35" s="29"/>
      <c r="F35" s="29"/>
      <c r="G35" s="29"/>
      <c r="H35" s="29"/>
      <c r="I35" s="30"/>
      <c r="J35" s="17"/>
      <c r="K35" s="13">
        <v>240.25</v>
      </c>
      <c r="L35" s="14"/>
      <c r="M35" s="15">
        <f>A35*J35*L35</f>
        <v>0</v>
      </c>
      <c r="N35" s="71" t="str">
        <f>+IF(A35="","",+A35*K35)</f>
        <v/>
      </c>
      <c r="O35" s="47"/>
      <c r="P35" s="80"/>
      <c r="Q35" s="6"/>
      <c r="R35" s="5"/>
      <c r="S35" s="22"/>
    </row>
    <row r="36" spans="1:19" ht="14.25" customHeight="1" x14ac:dyDescent="0.3">
      <c r="A36" s="2"/>
      <c r="B36" s="17">
        <v>65905</v>
      </c>
      <c r="C36" s="72" t="s">
        <v>61</v>
      </c>
      <c r="D36" s="18"/>
      <c r="E36" s="23"/>
      <c r="F36" s="10"/>
      <c r="G36" s="10"/>
      <c r="H36" s="10"/>
      <c r="I36" s="11"/>
      <c r="J36" s="12"/>
      <c r="K36" s="13">
        <v>321.75</v>
      </c>
      <c r="L36" s="24"/>
      <c r="M36" s="15">
        <f>A36*J36*L36</f>
        <v>0</v>
      </c>
      <c r="N36" s="71" t="str">
        <f t="shared" si="2"/>
        <v/>
      </c>
      <c r="O36" s="47"/>
      <c r="P36" s="80" t="s">
        <v>26</v>
      </c>
      <c r="Q36" s="6">
        <v>0.8</v>
      </c>
      <c r="R36" s="5" cm="1">
        <f t="array" ref="R36">NETTECH*Q36</f>
        <v>101.2</v>
      </c>
    </row>
    <row r="37" spans="1:19" ht="14.25" customHeight="1" x14ac:dyDescent="0.3">
      <c r="A37" s="2"/>
      <c r="B37" s="17" t="s">
        <v>62</v>
      </c>
      <c r="C37" s="88" t="s">
        <v>63</v>
      </c>
      <c r="D37" s="89"/>
      <c r="E37" s="90"/>
      <c r="F37" s="90"/>
      <c r="G37" s="90"/>
      <c r="H37" s="90"/>
      <c r="I37" s="91"/>
      <c r="J37" s="12"/>
      <c r="K37" s="13">
        <v>350</v>
      </c>
      <c r="L37" s="32"/>
      <c r="M37" s="15">
        <f>A37*J37*L37</f>
        <v>0</v>
      </c>
      <c r="N37" s="71" t="str">
        <f t="shared" si="2"/>
        <v/>
      </c>
      <c r="O37" s="47"/>
      <c r="P37" s="80" t="s">
        <v>26</v>
      </c>
      <c r="Q37" s="6">
        <v>0.8</v>
      </c>
      <c r="R37" s="5" cm="1">
        <f t="array" ref="R37">NETTECH*Q37</f>
        <v>101.2</v>
      </c>
    </row>
    <row r="38" spans="1:19" ht="14.25" customHeight="1" x14ac:dyDescent="0.3">
      <c r="A38" s="82"/>
      <c r="B38" s="83" t="s">
        <v>64</v>
      </c>
      <c r="C38" s="88" t="s">
        <v>65</v>
      </c>
      <c r="D38" s="31"/>
      <c r="E38" s="31"/>
      <c r="F38" s="31"/>
      <c r="G38" s="31"/>
      <c r="H38" s="31"/>
      <c r="I38" s="92"/>
      <c r="J38" s="84"/>
      <c r="K38" s="85">
        <v>395.5</v>
      </c>
      <c r="L38" s="86"/>
      <c r="M38" s="87"/>
      <c r="N38" s="71" t="str">
        <f t="shared" si="2"/>
        <v/>
      </c>
      <c r="O38" s="47"/>
      <c r="P38" s="80" t="s">
        <v>26</v>
      </c>
      <c r="Q38" s="6">
        <v>0.8</v>
      </c>
      <c r="R38" s="5" cm="1">
        <f t="array" ref="R38">NETTECH*Q38</f>
        <v>101.2</v>
      </c>
    </row>
    <row r="39" spans="1:19" ht="15" customHeight="1" x14ac:dyDescent="0.3">
      <c r="A39" s="141"/>
      <c r="B39" s="33" t="s">
        <v>66</v>
      </c>
      <c r="C39" s="34" t="s">
        <v>67</v>
      </c>
      <c r="D39" s="35"/>
      <c r="E39" s="35"/>
      <c r="F39" s="35"/>
      <c r="G39" s="35"/>
      <c r="H39" s="35"/>
      <c r="I39" s="36"/>
      <c r="J39" s="74"/>
      <c r="K39" s="37">
        <v>309</v>
      </c>
      <c r="L39" s="38"/>
      <c r="M39" s="39">
        <f>A39*J39*L39</f>
        <v>0</v>
      </c>
      <c r="N39" s="71" t="str">
        <f t="shared" si="2"/>
        <v/>
      </c>
      <c r="O39" s="47"/>
      <c r="P39" s="5" t="s">
        <v>26</v>
      </c>
      <c r="Q39" s="26">
        <v>1</v>
      </c>
      <c r="R39" s="5" cm="1">
        <f t="array" ref="R39">NETTECH*Q39</f>
        <v>126.5</v>
      </c>
    </row>
    <row r="40" spans="1:19" ht="15" customHeight="1" x14ac:dyDescent="0.3">
      <c r="A40" s="40"/>
      <c r="B40" s="41"/>
      <c r="C40" s="31"/>
      <c r="D40" s="31"/>
      <c r="E40" s="31"/>
      <c r="F40" s="31"/>
      <c r="G40" s="31"/>
      <c r="H40" s="31"/>
      <c r="I40" s="31"/>
      <c r="J40" s="42"/>
      <c r="K40" s="43" t="s">
        <v>68</v>
      </c>
      <c r="L40" s="43" t="s">
        <v>69</v>
      </c>
      <c r="M40" s="44"/>
      <c r="N40" s="75" t="str">
        <f>+IF(SUM(N22:N39)=0,"",SUM(N22:N39))</f>
        <v/>
      </c>
      <c r="O40" s="44"/>
      <c r="P40" s="81"/>
      <c r="R40" s="25"/>
    </row>
    <row r="41" spans="1:19" ht="15" customHeight="1" x14ac:dyDescent="0.3">
      <c r="A41" s="155" t="s">
        <v>70</v>
      </c>
      <c r="B41" s="156"/>
      <c r="C41" s="156"/>
      <c r="D41" s="156"/>
      <c r="E41" s="156"/>
      <c r="F41" s="156"/>
      <c r="G41" s="156"/>
      <c r="H41" s="156"/>
      <c r="I41" s="156"/>
      <c r="J41" s="42"/>
      <c r="K41" s="43" t="s">
        <v>71</v>
      </c>
      <c r="L41" s="43" t="s">
        <v>71</v>
      </c>
      <c r="M41" s="44"/>
      <c r="N41" s="76">
        <f>(A22*IF(A22&gt;0, R22, 0))+(A23*IF(A23&gt;0, R23, 0))+(A24*IF(A24&gt;0, R24, 0))+(A26*IF(A26&gt;0, R26, 0))+(A27*IF(A27&gt;0, R27, 0))+(A28*IF(A28&gt;0, R28, 0))+(A32*IF(A32&gt;0, R32, 0))+(A33*IF(A33&gt;0, R33, 0))+(A34*IF(A34&gt;0, R34, 0))+(A35*IF(A35&gt;0, R35, 0))+(A36*IF(A36&gt;0, R36, 0))+(A37*IF(A37&gt;0, R37, 0))+(A38*IF(A38&gt;0, R38, 0))+(A39*IF(A39&gt;0, R39, 0))</f>
        <v>0</v>
      </c>
      <c r="O41" s="44"/>
      <c r="P41" s="81"/>
      <c r="R41" s="25"/>
    </row>
    <row r="42" spans="1:19" ht="14.25" customHeight="1" x14ac:dyDescent="0.3">
      <c r="A42" s="156"/>
      <c r="B42" s="156"/>
      <c r="C42" s="156"/>
      <c r="D42" s="156"/>
      <c r="E42" s="156"/>
      <c r="F42" s="156"/>
      <c r="G42" s="156"/>
      <c r="H42" s="156"/>
      <c r="I42" s="156"/>
      <c r="J42" s="42"/>
      <c r="K42" s="43" t="s">
        <v>72</v>
      </c>
      <c r="L42" s="43" t="s">
        <v>72</v>
      </c>
      <c r="M42" s="44"/>
      <c r="N42" s="76">
        <f>SUM(N40:N41)*13%</f>
        <v>0</v>
      </c>
      <c r="O42" s="44"/>
      <c r="P42" s="81"/>
      <c r="R42" s="25"/>
    </row>
    <row r="43" spans="1:19" ht="15" customHeight="1" x14ac:dyDescent="0.3">
      <c r="A43" s="156"/>
      <c r="B43" s="156"/>
      <c r="C43" s="156"/>
      <c r="D43" s="156"/>
      <c r="E43" s="156"/>
      <c r="F43" s="156"/>
      <c r="G43" s="156"/>
      <c r="H43" s="156"/>
      <c r="I43" s="156"/>
      <c r="J43" s="42"/>
      <c r="K43" s="43" t="s">
        <v>73</v>
      </c>
      <c r="L43" s="43" t="s">
        <v>73</v>
      </c>
      <c r="M43" s="44"/>
      <c r="N43" s="77">
        <f>SUM(N40:N42)</f>
        <v>0</v>
      </c>
      <c r="O43" s="124"/>
      <c r="P43" s="81"/>
      <c r="R43" s="25"/>
    </row>
    <row r="44" spans="1:19" ht="14.25" customHeight="1" x14ac:dyDescent="0.3">
      <c r="A44" s="156"/>
      <c r="B44" s="156"/>
      <c r="C44" s="156"/>
      <c r="D44" s="156"/>
      <c r="E44" s="156"/>
      <c r="F44" s="156"/>
      <c r="G44" s="156"/>
      <c r="H44" s="156"/>
      <c r="I44" s="156"/>
      <c r="J44" s="42"/>
      <c r="P44" s="81"/>
      <c r="R44" s="25"/>
    </row>
    <row r="45" spans="1:19" ht="14.25" customHeight="1" x14ac:dyDescent="0.3">
      <c r="A45" s="40"/>
      <c r="B45" s="41"/>
      <c r="C45" s="31"/>
      <c r="D45" s="31"/>
      <c r="E45" s="31"/>
      <c r="F45" s="31"/>
      <c r="G45" s="31"/>
      <c r="H45" s="31"/>
      <c r="I45" s="31"/>
      <c r="J45" s="42"/>
      <c r="K45" s="45"/>
      <c r="L45" s="46"/>
      <c r="M45" s="47"/>
      <c r="N45" s="47">
        <f t="shared" ref="N45" si="3">A45*K45*L45</f>
        <v>0</v>
      </c>
      <c r="O45" s="47"/>
      <c r="P45" s="81"/>
      <c r="R45" s="25"/>
    </row>
    <row r="46" spans="1:19" ht="14.25" customHeight="1" x14ac:dyDescent="0.3">
      <c r="A46" s="78"/>
      <c r="B46" s="78"/>
      <c r="C46" s="78"/>
      <c r="D46" s="78"/>
      <c r="E46" s="78"/>
      <c r="F46" s="78"/>
      <c r="G46" s="78"/>
      <c r="H46" s="78"/>
      <c r="I46" s="78"/>
      <c r="J46" s="79"/>
      <c r="K46" s="49"/>
      <c r="L46" s="46"/>
      <c r="M46" s="47"/>
      <c r="N46" s="47"/>
      <c r="O46" s="47"/>
      <c r="P46" s="81"/>
      <c r="R46" s="25"/>
    </row>
    <row r="47" spans="1:19" ht="15.75" customHeight="1" x14ac:dyDescent="0.3">
      <c r="A47" s="162" t="s">
        <v>74</v>
      </c>
      <c r="B47" s="162"/>
      <c r="C47" s="162"/>
      <c r="D47" s="162"/>
      <c r="E47" s="162"/>
      <c r="F47" s="162"/>
      <c r="G47" s="162"/>
      <c r="H47" s="162"/>
      <c r="I47" s="162"/>
      <c r="J47" s="162"/>
      <c r="K47" s="162"/>
      <c r="L47" s="162"/>
      <c r="M47" s="162"/>
      <c r="N47" s="162"/>
      <c r="O47" s="121"/>
      <c r="P47" s="81"/>
      <c r="R47" s="25"/>
    </row>
    <row r="48" spans="1:19" ht="15.75" customHeight="1" x14ac:dyDescent="0.3">
      <c r="A48" s="162"/>
      <c r="B48" s="162"/>
      <c r="C48" s="162"/>
      <c r="D48" s="162"/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21"/>
      <c r="P48" s="81"/>
      <c r="R48" s="25"/>
    </row>
    <row r="49" spans="1:18" ht="14.25" customHeight="1" x14ac:dyDescent="0.3">
      <c r="A49" s="78"/>
      <c r="B49" s="78"/>
      <c r="C49" s="78"/>
      <c r="D49" s="78"/>
      <c r="E49" s="78"/>
      <c r="F49" s="78"/>
      <c r="G49" s="78"/>
      <c r="H49" s="78"/>
      <c r="I49" s="78"/>
      <c r="J49" s="79"/>
      <c r="K49" s="49"/>
      <c r="L49" s="46"/>
      <c r="M49" s="47"/>
      <c r="N49" s="47"/>
      <c r="O49" s="47"/>
      <c r="P49" s="81"/>
      <c r="R49" s="25"/>
    </row>
    <row r="50" spans="1:18" ht="14.25" customHeight="1" x14ac:dyDescent="0.3">
      <c r="A50" s="163" t="s">
        <v>75</v>
      </c>
      <c r="B50" s="164"/>
      <c r="C50" s="164"/>
      <c r="D50" s="164"/>
      <c r="E50" s="164"/>
      <c r="F50" s="164"/>
      <c r="G50" s="164"/>
      <c r="H50" s="164"/>
      <c r="I50" s="164"/>
      <c r="J50" s="164"/>
      <c r="K50" s="164"/>
      <c r="L50" s="164"/>
      <c r="M50" s="164"/>
      <c r="N50" s="165"/>
      <c r="O50" s="121"/>
      <c r="P50" s="81"/>
      <c r="R50" s="25"/>
    </row>
    <row r="51" spans="1:18" ht="14.25" customHeight="1" x14ac:dyDescent="0.3">
      <c r="A51" s="166"/>
      <c r="B51" s="167"/>
      <c r="C51" s="167"/>
      <c r="D51" s="167"/>
      <c r="E51" s="167"/>
      <c r="F51" s="167"/>
      <c r="G51" s="167"/>
      <c r="H51" s="167"/>
      <c r="I51" s="167"/>
      <c r="J51" s="167"/>
      <c r="K51" s="167"/>
      <c r="L51" s="167"/>
      <c r="M51" s="167"/>
      <c r="N51" s="168"/>
      <c r="O51" s="122"/>
      <c r="P51" s="81"/>
      <c r="R51" s="25"/>
    </row>
    <row r="52" spans="1:18" ht="14.25" customHeight="1" x14ac:dyDescent="0.3">
      <c r="A52" s="166"/>
      <c r="B52" s="167"/>
      <c r="C52" s="167"/>
      <c r="D52" s="167"/>
      <c r="E52" s="167"/>
      <c r="F52" s="167"/>
      <c r="G52" s="167"/>
      <c r="H52" s="167"/>
      <c r="I52" s="167"/>
      <c r="J52" s="167"/>
      <c r="K52" s="167"/>
      <c r="L52" s="167"/>
      <c r="M52" s="167"/>
      <c r="N52" s="168"/>
      <c r="O52" s="122"/>
      <c r="P52" s="81"/>
      <c r="R52" s="25"/>
    </row>
    <row r="53" spans="1:18" ht="14.25" customHeight="1" x14ac:dyDescent="0.3">
      <c r="A53" s="166"/>
      <c r="B53" s="167"/>
      <c r="C53" s="167"/>
      <c r="D53" s="167"/>
      <c r="E53" s="167"/>
      <c r="F53" s="167"/>
      <c r="G53" s="167"/>
      <c r="H53" s="167"/>
      <c r="I53" s="167"/>
      <c r="J53" s="167"/>
      <c r="K53" s="167"/>
      <c r="L53" s="167"/>
      <c r="M53" s="167"/>
      <c r="N53" s="168"/>
      <c r="O53" s="122"/>
      <c r="P53" s="81"/>
      <c r="R53" s="25"/>
    </row>
    <row r="54" spans="1:18" ht="14.25" customHeight="1" x14ac:dyDescent="0.3">
      <c r="A54" s="166"/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167"/>
      <c r="M54" s="167"/>
      <c r="N54" s="168"/>
      <c r="O54" s="122"/>
      <c r="P54" s="81"/>
      <c r="R54" s="25"/>
    </row>
    <row r="55" spans="1:18" ht="14.25" customHeight="1" x14ac:dyDescent="0.3">
      <c r="A55" s="169"/>
      <c r="B55" s="170"/>
      <c r="C55" s="170"/>
      <c r="D55" s="170"/>
      <c r="E55" s="170"/>
      <c r="F55" s="170"/>
      <c r="G55" s="170"/>
      <c r="H55" s="170"/>
      <c r="I55" s="170"/>
      <c r="J55" s="170"/>
      <c r="K55" s="170"/>
      <c r="L55" s="170"/>
      <c r="M55" s="170"/>
      <c r="N55" s="171"/>
      <c r="O55" s="122"/>
      <c r="P55" s="81"/>
      <c r="R55" s="25"/>
    </row>
    <row r="56" spans="1:18" ht="14.25" customHeight="1" x14ac:dyDescent="0.3">
      <c r="A56" s="40"/>
      <c r="B56" s="41"/>
      <c r="C56" s="31"/>
      <c r="D56" s="31"/>
      <c r="E56" s="31"/>
      <c r="F56" s="31"/>
      <c r="G56" s="31"/>
      <c r="H56" s="31"/>
      <c r="I56" s="31"/>
      <c r="J56" s="42"/>
      <c r="K56" s="45"/>
      <c r="L56" s="46"/>
      <c r="M56" s="47"/>
      <c r="N56" s="47"/>
      <c r="O56" s="47"/>
      <c r="P56" s="81"/>
      <c r="R56" s="25"/>
    </row>
    <row r="57" spans="1:18" ht="14.25" customHeight="1" x14ac:dyDescent="0.3">
      <c r="A57" s="67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81"/>
      <c r="R57" s="25"/>
    </row>
    <row r="58" spans="1:18" s="51" customFormat="1" ht="15" customHeight="1" x14ac:dyDescent="0.3">
      <c r="A58" s="68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81"/>
      <c r="Q58" s="4"/>
      <c r="R58" s="4"/>
    </row>
    <row r="59" spans="1:18" s="51" customFormat="1" ht="15" customHeight="1" x14ac:dyDescent="0.3">
      <c r="A59" s="6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5"/>
      <c r="Q59" s="50"/>
      <c r="R59" s="50"/>
    </row>
    <row r="60" spans="1:18" ht="15" customHeight="1" x14ac:dyDescent="0.3">
      <c r="A60" s="6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5"/>
      <c r="Q60" s="50"/>
      <c r="R60" s="50"/>
    </row>
    <row r="61" spans="1:18" ht="18" customHeight="1" x14ac:dyDescent="0.3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81"/>
    </row>
    <row r="62" spans="1:18" ht="10.5" customHeight="1" x14ac:dyDescent="0.3">
      <c r="A62" s="161"/>
      <c r="B62" s="161"/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52"/>
    </row>
    <row r="63" spans="1:18" ht="16.5" customHeight="1" x14ac:dyDescent="0.3">
      <c r="A63" s="52"/>
      <c r="B63" s="52"/>
      <c r="C63" s="52"/>
      <c r="D63" s="52"/>
      <c r="E63" s="52"/>
      <c r="F63" s="68" t="s">
        <v>76</v>
      </c>
      <c r="G63" s="52"/>
      <c r="H63" s="52"/>
      <c r="I63" s="52"/>
      <c r="J63" s="52"/>
      <c r="K63" s="52"/>
      <c r="L63" s="52"/>
      <c r="M63" s="52"/>
      <c r="N63" s="52"/>
      <c r="O63" s="52"/>
    </row>
    <row r="64" spans="1:18" ht="16.5" customHeight="1" x14ac:dyDescent="0.3">
      <c r="A64" s="16"/>
      <c r="D64" s="53"/>
      <c r="F64" s="68" t="s">
        <v>77</v>
      </c>
    </row>
    <row r="65" spans="1:15" ht="16.5" customHeight="1" x14ac:dyDescent="0.3">
      <c r="A65" s="16"/>
      <c r="D65" s="53"/>
      <c r="F65" s="68" t="s">
        <v>78</v>
      </c>
    </row>
    <row r="66" spans="1:15" ht="16.5" customHeight="1" x14ac:dyDescent="0.3">
      <c r="A66" s="16"/>
      <c r="D66" s="53"/>
    </row>
    <row r="67" spans="1:15" ht="16.5" customHeight="1" x14ac:dyDescent="0.3">
      <c r="A67" s="16"/>
      <c r="B67" s="54"/>
      <c r="D67" s="53"/>
    </row>
    <row r="68" spans="1:15" ht="16.5" customHeight="1" x14ac:dyDescent="0.3"/>
    <row r="69" spans="1:15" ht="16.5" customHeight="1" x14ac:dyDescent="0.3"/>
    <row r="70" spans="1:15" ht="16.5" customHeight="1" x14ac:dyDescent="0.3">
      <c r="O70" s="51"/>
    </row>
    <row r="71" spans="1:15" ht="16.5" customHeight="1" x14ac:dyDescent="0.3">
      <c r="A71" s="16"/>
      <c r="B71" s="54"/>
      <c r="D71" s="53"/>
      <c r="O71" s="51"/>
    </row>
    <row r="72" spans="1:15" ht="16.5" customHeight="1" x14ac:dyDescent="0.3">
      <c r="A72" s="160" t="s">
        <v>79</v>
      </c>
      <c r="B72" s="160"/>
      <c r="C72" s="160"/>
      <c r="D72" s="160"/>
      <c r="E72" s="160"/>
      <c r="F72" s="160"/>
      <c r="G72" s="160"/>
      <c r="H72" s="160"/>
      <c r="I72" s="160"/>
      <c r="J72" s="160"/>
      <c r="K72" s="160"/>
      <c r="L72" s="160"/>
      <c r="M72" s="160"/>
      <c r="N72" s="160"/>
      <c r="O72" s="126"/>
    </row>
    <row r="73" spans="1:15" ht="16.5" customHeight="1" x14ac:dyDescent="0.3">
      <c r="A73" s="160"/>
      <c r="B73" s="160"/>
      <c r="C73" s="160"/>
      <c r="D73" s="160"/>
      <c r="E73" s="160"/>
      <c r="F73" s="160"/>
      <c r="G73" s="160"/>
      <c r="H73" s="160"/>
      <c r="I73" s="160"/>
      <c r="J73" s="160"/>
      <c r="K73" s="160"/>
      <c r="L73" s="160"/>
      <c r="M73" s="160"/>
      <c r="N73" s="160"/>
      <c r="O73" s="126"/>
    </row>
    <row r="74" spans="1:15" ht="16.5" hidden="1" customHeight="1" x14ac:dyDescent="0.3">
      <c r="A74" s="160"/>
      <c r="B74" s="160"/>
      <c r="C74" s="160"/>
      <c r="D74" s="160"/>
      <c r="E74" s="160"/>
      <c r="F74" s="160"/>
      <c r="G74" s="160"/>
      <c r="H74" s="160"/>
      <c r="I74" s="160"/>
      <c r="J74" s="160"/>
      <c r="K74" s="160"/>
      <c r="L74" s="160"/>
      <c r="M74" s="160"/>
      <c r="N74" s="160"/>
      <c r="O74" s="126"/>
    </row>
    <row r="75" spans="1:15" ht="16.5" hidden="1" customHeight="1" x14ac:dyDescent="0.3">
      <c r="D75" s="53"/>
      <c r="O75" s="51"/>
    </row>
    <row r="76" spans="1:15" ht="16.5" hidden="1" customHeight="1" x14ac:dyDescent="0.3">
      <c r="D76" s="53"/>
      <c r="O76" s="51"/>
    </row>
    <row r="77" spans="1:15" ht="16.5" hidden="1" customHeight="1" x14ac:dyDescent="0.3">
      <c r="D77" s="53"/>
      <c r="O77" s="51"/>
    </row>
    <row r="78" spans="1:15" ht="16.5" hidden="1" customHeight="1" x14ac:dyDescent="0.3">
      <c r="D78" s="53"/>
      <c r="O78" s="51"/>
    </row>
    <row r="79" spans="1:15" ht="16.5" hidden="1" customHeight="1" x14ac:dyDescent="0.3">
      <c r="D79" s="53"/>
      <c r="O79" s="51"/>
    </row>
    <row r="80" spans="1:15" ht="16.5" hidden="1" customHeight="1" x14ac:dyDescent="0.3">
      <c r="D80" s="53"/>
      <c r="O80" s="51"/>
    </row>
    <row r="81" spans="1:15" ht="16.5" hidden="1" customHeight="1" x14ac:dyDescent="0.3">
      <c r="D81" s="53"/>
      <c r="O81" s="51"/>
    </row>
    <row r="82" spans="1:15" ht="16.5" hidden="1" customHeight="1" x14ac:dyDescent="0.3">
      <c r="D82" s="53"/>
      <c r="O82" s="51"/>
    </row>
    <row r="83" spans="1:15" ht="14.4" hidden="1" x14ac:dyDescent="0.3">
      <c r="A83" s="55"/>
      <c r="B83" s="55"/>
      <c r="C83" s="55"/>
      <c r="D83" s="56"/>
      <c r="O83" s="51"/>
    </row>
    <row r="84" spans="1:15" ht="14.4" hidden="1" x14ac:dyDescent="0.3">
      <c r="A84" s="57" t="s">
        <v>80</v>
      </c>
      <c r="B84" s="58" t="s">
        <v>81</v>
      </c>
      <c r="C84" s="59" t="s">
        <v>82</v>
      </c>
      <c r="D84" s="60" t="s">
        <v>83</v>
      </c>
      <c r="O84" s="51"/>
    </row>
    <row r="85" spans="1:15" ht="14.4" hidden="1" x14ac:dyDescent="0.3">
      <c r="A85" s="61" t="s">
        <v>84</v>
      </c>
      <c r="B85" s="62">
        <v>0</v>
      </c>
      <c r="C85" s="62">
        <v>0.15</v>
      </c>
      <c r="D85" s="60" t="s">
        <v>85</v>
      </c>
      <c r="O85" s="51"/>
    </row>
    <row r="86" spans="1:15" ht="14.4" hidden="1" x14ac:dyDescent="0.3">
      <c r="A86" s="61" t="s">
        <v>86</v>
      </c>
      <c r="B86" s="62">
        <v>0</v>
      </c>
      <c r="C86" s="62">
        <v>0.15</v>
      </c>
      <c r="D86" s="63" t="s">
        <v>87</v>
      </c>
      <c r="O86" s="51"/>
    </row>
    <row r="87" spans="1:15" ht="14.4" hidden="1" x14ac:dyDescent="0.3">
      <c r="A87" s="61" t="s">
        <v>88</v>
      </c>
      <c r="B87" s="62">
        <v>0</v>
      </c>
      <c r="C87" s="62">
        <v>0.15</v>
      </c>
      <c r="D87" s="64" t="s">
        <v>89</v>
      </c>
      <c r="O87" s="51"/>
    </row>
    <row r="88" spans="1:15" ht="14.4" hidden="1" x14ac:dyDescent="0.3">
      <c r="A88" s="61" t="s">
        <v>90</v>
      </c>
      <c r="B88" s="62">
        <v>0</v>
      </c>
      <c r="C88" s="62">
        <v>0.15</v>
      </c>
      <c r="D88" s="63" t="s">
        <v>91</v>
      </c>
      <c r="O88" s="51"/>
    </row>
    <row r="89" spans="1:15" ht="14.4" hidden="1" x14ac:dyDescent="0.3">
      <c r="A89" s="61" t="s">
        <v>92</v>
      </c>
      <c r="B89" s="65">
        <v>9.9750000000000005E-2</v>
      </c>
      <c r="C89" s="62">
        <v>0.05</v>
      </c>
      <c r="D89" s="63" t="s">
        <v>93</v>
      </c>
      <c r="O89" s="51"/>
    </row>
    <row r="90" spans="1:15" ht="14.4" hidden="1" x14ac:dyDescent="0.3">
      <c r="A90" s="61" t="s">
        <v>94</v>
      </c>
      <c r="B90" s="62">
        <v>0</v>
      </c>
      <c r="C90" s="62">
        <v>0.13</v>
      </c>
      <c r="D90" s="63"/>
      <c r="O90" s="51"/>
    </row>
    <row r="91" spans="1:15" ht="14.4" hidden="1" x14ac:dyDescent="0.3">
      <c r="A91" s="61" t="s">
        <v>95</v>
      </c>
      <c r="B91" s="62">
        <v>0.08</v>
      </c>
      <c r="C91" s="62">
        <v>0.05</v>
      </c>
      <c r="D91" s="63"/>
      <c r="O91" s="51"/>
    </row>
    <row r="92" spans="1:15" ht="14.4" hidden="1" x14ac:dyDescent="0.3">
      <c r="A92" s="61" t="s">
        <v>96</v>
      </c>
      <c r="B92" s="62">
        <v>0.06</v>
      </c>
      <c r="C92" s="62">
        <v>0.05</v>
      </c>
      <c r="D92" s="63"/>
      <c r="O92" s="51"/>
    </row>
    <row r="93" spans="1:15" ht="14.4" hidden="1" x14ac:dyDescent="0.3">
      <c r="A93" s="61" t="s">
        <v>97</v>
      </c>
      <c r="B93" s="62">
        <v>0</v>
      </c>
      <c r="C93" s="62">
        <v>0.05</v>
      </c>
      <c r="D93" s="63"/>
      <c r="O93" s="51"/>
    </row>
    <row r="94" spans="1:15" ht="14.4" hidden="1" x14ac:dyDescent="0.3">
      <c r="A94" s="61" t="s">
        <v>98</v>
      </c>
      <c r="B94" s="62">
        <v>7.0000000000000007E-2</v>
      </c>
      <c r="C94" s="62">
        <v>0.05</v>
      </c>
      <c r="D94" s="63"/>
      <c r="O94" s="51"/>
    </row>
    <row r="95" spans="1:15" ht="14.4" hidden="1" x14ac:dyDescent="0.3">
      <c r="A95" s="63"/>
      <c r="B95" s="63"/>
      <c r="C95" s="63"/>
      <c r="D95" s="63"/>
      <c r="O95" s="51"/>
    </row>
    <row r="96" spans="1:15" ht="14.4" hidden="1" x14ac:dyDescent="0.3">
      <c r="A96" s="66" t="s">
        <v>99</v>
      </c>
      <c r="B96" s="63"/>
      <c r="C96" s="63"/>
      <c r="D96" s="63"/>
      <c r="O96" s="51"/>
    </row>
    <row r="97" spans="1:15" ht="14.4" hidden="1" x14ac:dyDescent="0.3">
      <c r="A97" s="61">
        <v>1</v>
      </c>
      <c r="B97" s="63"/>
      <c r="C97" s="63"/>
      <c r="D97" s="63"/>
      <c r="O97" s="51"/>
    </row>
    <row r="98" spans="1:15" ht="14.4" hidden="1" x14ac:dyDescent="0.3">
      <c r="A98" s="61">
        <v>2</v>
      </c>
      <c r="B98" s="63"/>
      <c r="C98" s="63"/>
      <c r="D98" s="63"/>
      <c r="O98" s="51"/>
    </row>
    <row r="99" spans="1:15" ht="14.4" hidden="1" x14ac:dyDescent="0.3">
      <c r="A99" s="61">
        <v>3</v>
      </c>
      <c r="B99" s="63"/>
      <c r="C99" s="63"/>
      <c r="D99" s="63"/>
      <c r="O99" s="51"/>
    </row>
    <row r="100" spans="1:15" ht="14.4" hidden="1" x14ac:dyDescent="0.3">
      <c r="A100" s="61">
        <v>4</v>
      </c>
      <c r="B100" s="63"/>
      <c r="C100" s="63"/>
      <c r="D100" s="63"/>
      <c r="O100" s="51"/>
    </row>
    <row r="101" spans="1:15" ht="14.4" hidden="1" x14ac:dyDescent="0.3">
      <c r="A101" s="61">
        <v>5</v>
      </c>
      <c r="B101" s="63"/>
      <c r="C101" s="63"/>
      <c r="D101" s="63"/>
      <c r="O101" s="51"/>
    </row>
    <row r="102" spans="1:15" ht="14.4" hidden="1" x14ac:dyDescent="0.3">
      <c r="A102" s="55"/>
      <c r="B102" s="55"/>
      <c r="C102" s="55"/>
      <c r="D102" s="55"/>
      <c r="O102" s="51"/>
    </row>
    <row r="103" spans="1:15" ht="14.4" hidden="1" x14ac:dyDescent="0.3">
      <c r="A103" s="55"/>
      <c r="B103" s="55"/>
      <c r="C103" s="55"/>
      <c r="D103" s="55"/>
      <c r="O103" s="51"/>
    </row>
    <row r="104" spans="1:15" ht="14.4" hidden="1" x14ac:dyDescent="0.3">
      <c r="O104" s="51"/>
    </row>
    <row r="105" spans="1:15" ht="14.4" hidden="1" x14ac:dyDescent="0.3">
      <c r="O105" s="51"/>
    </row>
    <row r="106" spans="1:15" ht="15" customHeight="1" x14ac:dyDescent="0.3">
      <c r="O106" s="51"/>
    </row>
    <row r="107" spans="1:15" ht="15" customHeight="1" x14ac:dyDescent="0.3">
      <c r="O107" s="51"/>
    </row>
    <row r="108" spans="1:15" ht="15" customHeight="1" x14ac:dyDescent="0.3">
      <c r="O108" s="51"/>
    </row>
  </sheetData>
  <sheetProtection algorithmName="SHA-512" hashValue="a+i5flR1YoFgC+uQ/uUsJu/XLrozh0e0RoQMtIC8yH92Cmtqskc2FVkhBCPdVCFEYX4VTrDuFsbw7pYja8TAbg==" saltValue="S9LMRoMS6MXdi7rh1h5zgg==" spinCount="100000" sheet="1" objects="1" scenarios="1" selectLockedCells="1"/>
  <protectedRanges>
    <protectedRange sqref="A50:O55" name="Range1"/>
  </protectedRanges>
  <mergeCells count="27">
    <mergeCell ref="A72:N74"/>
    <mergeCell ref="A62:N62"/>
    <mergeCell ref="A47:N48"/>
    <mergeCell ref="A50:N50"/>
    <mergeCell ref="A51:N55"/>
    <mergeCell ref="A41:I44"/>
    <mergeCell ref="C20:I20"/>
    <mergeCell ref="A16:N16"/>
    <mergeCell ref="I11:N11"/>
    <mergeCell ref="A17:N18"/>
    <mergeCell ref="A14:N15"/>
    <mergeCell ref="G1:J1"/>
    <mergeCell ref="K1:N1"/>
    <mergeCell ref="A13:N13"/>
    <mergeCell ref="B8:D8"/>
    <mergeCell ref="B10:D10"/>
    <mergeCell ref="I10:N10"/>
    <mergeCell ref="B3:D3"/>
    <mergeCell ref="L6:N6"/>
    <mergeCell ref="L7:N7"/>
    <mergeCell ref="L8:N8"/>
    <mergeCell ref="B9:D9"/>
    <mergeCell ref="I3:N3"/>
    <mergeCell ref="I4:N4"/>
    <mergeCell ref="I5:N5"/>
    <mergeCell ref="B4:D4"/>
    <mergeCell ref="B5:D5"/>
  </mergeCells>
  <phoneticPr fontId="2" type="noConversion"/>
  <dataValidations disablePrompts="1" count="3">
    <dataValidation type="list" allowBlank="1" showInputMessage="1" showErrorMessage="1" sqref="A101" xr:uid="{00000000-0002-0000-0000-000000000000}">
      <formula1>"a136:a141"</formula1>
    </dataValidation>
    <dataValidation type="list" showInputMessage="1" showErrorMessage="1" sqref="D1:D2" xr:uid="{00000000-0002-0000-0000-000002000000}">
      <formula1>$A$84:$A$94</formula1>
    </dataValidation>
    <dataValidation type="list" allowBlank="1" showInputMessage="1" showErrorMessage="1" sqref="F1:F2" xr:uid="{00000000-0002-0000-0000-000003000000}">
      <formula1>$A$96:$A$101</formula1>
    </dataValidation>
  </dataValidations>
  <printOptions horizontalCentered="1"/>
  <pageMargins left="0.51181102362204722" right="0.51181102362204722" top="0.35433070866141736" bottom="0.35433070866141736" header="0.31496062992125984" footer="0.31496062992125984"/>
  <pageSetup scale="58" fitToHeight="0" orientation="portrait" r:id="rId1"/>
  <headerFooter scaleWithDoc="0" alignWithMargins="0">
    <oddFooter>&amp;L&amp;8&amp;F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8a30f30-5e19-4a15-856a-f3b6704724bb">
      <UserInfo>
        <DisplayName/>
        <AccountId xsi:nil="true"/>
        <AccountType/>
      </UserInfo>
    </SharedWithUsers>
    <lcf76f155ced4ddcb4097134ff3c332f xmlns="e2409b4c-065e-4e7d-a651-d7d178d85cc5">
      <Terms xmlns="http://schemas.microsoft.com/office/infopath/2007/PartnerControls"/>
    </lcf76f155ced4ddcb4097134ff3c332f>
    <TaxCatchAll xmlns="08a30f30-5e19-4a15-856a-f3b6704724bb" xsi:nil="true"/>
    <Date_x002f_Time xmlns="e2409b4c-065e-4e7d-a651-d7d178d85cc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327B3E55EAAE499B181B40A7478D91" ma:contentTypeVersion="20" ma:contentTypeDescription="Create a new document." ma:contentTypeScope="" ma:versionID="a343e3827b0af2d19e9451bdb0d6fafa">
  <xsd:schema xmlns:xsd="http://www.w3.org/2001/XMLSchema" xmlns:xs="http://www.w3.org/2001/XMLSchema" xmlns:p="http://schemas.microsoft.com/office/2006/metadata/properties" xmlns:ns2="e2409b4c-065e-4e7d-a651-d7d178d85cc5" xmlns:ns3="08a30f30-5e19-4a15-856a-f3b6704724bb" targetNamespace="http://schemas.microsoft.com/office/2006/metadata/properties" ma:root="true" ma:fieldsID="9dcf5163192314a7f5505f3b30732748" ns2:_="" ns3:_="">
    <xsd:import namespace="e2409b4c-065e-4e7d-a651-d7d178d85cc5"/>
    <xsd:import namespace="08a30f30-5e19-4a15-856a-f3b6704724b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Date_x002f_Time" minOccurs="0"/>
                <xsd:element ref="ns2:MediaServiceSearchProperties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409b4c-065e-4e7d-a651-d7d178d85c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48692565-6959-4229-9369-496593ab0b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Date_x002f_Time" ma:index="23" nillable="true" ma:displayName="Date/Time" ma:format="DateTime" ma:internalName="Date_x002f_Time">
      <xsd:simpleType>
        <xsd:restriction base="dms:DateTime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a30f30-5e19-4a15-856a-f3b6704724bb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e0c8e84-32f5-4eba-80da-ad02b4ef305f}" ma:internalName="TaxCatchAll" ma:showField="CatchAllData" ma:web="08a30f30-5e19-4a15-856a-f3b6704724b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0B856F5-DB28-48F9-B42B-F3321700F002}">
  <ds:schemaRefs>
    <ds:schemaRef ds:uri="http://schemas.microsoft.com/office/2006/metadata/properties"/>
    <ds:schemaRef ds:uri="http://schemas.microsoft.com/office/infopath/2007/PartnerControls"/>
    <ds:schemaRef ds:uri="a3c10845-c886-40fb-9286-99f8c4ba7781"/>
    <ds:schemaRef ds:uri="7b1039dc-cc43-4e97-aeb0-6362c69bf1b3"/>
  </ds:schemaRefs>
</ds:datastoreItem>
</file>

<file path=customXml/itemProps2.xml><?xml version="1.0" encoding="utf-8"?>
<ds:datastoreItem xmlns:ds="http://schemas.openxmlformats.org/officeDocument/2006/customXml" ds:itemID="{5E5199B2-05B0-4D48-BA1B-C2BD15B1D5EF}"/>
</file>

<file path=customXml/itemProps3.xml><?xml version="1.0" encoding="utf-8"?>
<ds:datastoreItem xmlns:ds="http://schemas.openxmlformats.org/officeDocument/2006/customXml" ds:itemID="{B340623D-57A1-4510-B3FD-1D4E2F4BCAD6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BEF1799A-D204-47D9-9CA2-D024F780C58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EXHIBITOR ORDER FORM</vt:lpstr>
      <vt:lpstr>NETSPEC</vt:lpstr>
      <vt:lpstr>NETTECH</vt:lpstr>
      <vt:lpstr>'EXHIBITOR ORDER FORM'!Print_Area</vt:lpstr>
    </vt:vector>
  </TitlesOfParts>
  <Manager/>
  <Company>AVW-TELAV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I.T.Department</dc:creator>
  <cp:keywords/>
  <dc:description/>
  <cp:lastModifiedBy>Sanjida Sharmin</cp:lastModifiedBy>
  <cp:revision/>
  <dcterms:created xsi:type="dcterms:W3CDTF">2007-02-05T22:05:48Z</dcterms:created>
  <dcterms:modified xsi:type="dcterms:W3CDTF">2025-09-18T19:01:37Z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temRetentionFormula">
    <vt:lpwstr/>
  </property>
  <property fmtid="{D5CDD505-2E9C-101B-9397-08002B2CF9AE}" pid="3" name="_dlc_policyId">
    <vt:lpwstr/>
  </property>
  <property fmtid="{D5CDD505-2E9C-101B-9397-08002B2CF9AE}" pid="4" name="DocumentType">
    <vt:lpwstr>13;#Form|758d8b00-28cc-4928-8f89-408ea3e8d309</vt:lpwstr>
  </property>
  <property fmtid="{D5CDD505-2E9C-101B-9397-08002B2CF9AE}" pid="5" name="FreemanLocation">
    <vt:lpwstr>15;#Freeman Audio Visual Canada|4280a9a0-f770-445a-8871-cdce01e32931</vt:lpwstr>
  </property>
  <property fmtid="{D5CDD505-2E9C-101B-9397-08002B2CF9AE}" pid="6" name="BusinessArea">
    <vt:lpwstr>9;#Freeman Audio Visual Canada|4280a9a0-f770-445a-8871-cdce01e32931</vt:lpwstr>
  </property>
  <property fmtid="{D5CDD505-2E9C-101B-9397-08002B2CF9AE}" pid="7" name="Order">
    <vt:r8>78900</vt:r8>
  </property>
  <property fmtid="{D5CDD505-2E9C-101B-9397-08002B2CF9AE}" pid="8" name="Doc Type">
    <vt:lpwstr>Master Forms</vt:lpwstr>
  </property>
  <property fmtid="{D5CDD505-2E9C-101B-9397-08002B2CF9AE}" pid="9" name="ContentTypeId">
    <vt:lpwstr>0x01010005327B3E55EAAE499B181B40A7478D91</vt:lpwstr>
  </property>
  <property fmtid="{D5CDD505-2E9C-101B-9397-08002B2CF9AE}" pid="10" name="MediaServiceImageTags">
    <vt:lpwstr/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_ExtendedDescription">
    <vt:lpwstr/>
  </property>
  <property fmtid="{D5CDD505-2E9C-101B-9397-08002B2CF9AE}" pid="16" name="TriggerFlowInfo">
    <vt:lpwstr/>
  </property>
</Properties>
</file>